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4" activeTab="10"/>
  </bookViews>
  <sheets>
    <sheet name="LR AGS 85" sheetId="9" r:id="rId1"/>
    <sheet name="LPMOD AGS 86" sheetId="12" r:id="rId2"/>
    <sheet name="NR AGS 87" sheetId="10" r:id="rId3"/>
    <sheet name="PERS AGS 88" sheetId="13" r:id="rId4"/>
    <sheet name="NSA AGS 94" sheetId="1" r:id="rId5"/>
    <sheet name="LR SEPT 95" sheetId="3" r:id="rId6"/>
    <sheet name="LPMOD SEPT 96" sheetId="5" r:id="rId7"/>
    <sheet name="NR SEPT 97" sheetId="4" r:id="rId8"/>
    <sheet name="PERS SEPT 98" sheetId="7" r:id="rId9"/>
    <sheet name="NSA SEPT 104" sheetId="14" r:id="rId10"/>
    <sheet name="PENYUSUTAN 105" sheetId="2" r:id="rId11"/>
  </sheets>
  <calcPr calcId="144525"/>
</workbook>
</file>

<file path=xl/calcChain.xml><?xml version="1.0" encoding="utf-8"?>
<calcChain xmlns="http://schemas.openxmlformats.org/spreadsheetml/2006/main">
  <c r="G12" i="5" l="1"/>
  <c r="F49" i="14" l="1"/>
  <c r="E49" i="14"/>
  <c r="I101" i="7" l="1"/>
  <c r="E118" i="7"/>
  <c r="F105" i="7"/>
  <c r="G118" i="7"/>
  <c r="I118" i="7"/>
  <c r="G125" i="13"/>
  <c r="E125" i="13"/>
  <c r="I116" i="13"/>
  <c r="G116" i="13"/>
  <c r="E116" i="13"/>
  <c r="E99" i="13"/>
  <c r="G99" i="13"/>
  <c r="J121" i="13"/>
  <c r="J123" i="13"/>
  <c r="J124" i="13"/>
  <c r="J119" i="13"/>
  <c r="J105" i="13"/>
  <c r="J106" i="13"/>
  <c r="J108" i="13"/>
  <c r="J110" i="13"/>
  <c r="J112" i="13"/>
  <c r="J113" i="13"/>
  <c r="J115" i="13"/>
  <c r="J103" i="13"/>
  <c r="J116" i="13" s="1"/>
  <c r="J86" i="13"/>
  <c r="J88" i="13"/>
  <c r="J90" i="13"/>
  <c r="J92" i="13"/>
  <c r="J93" i="13"/>
  <c r="J98" i="13"/>
  <c r="J71" i="13"/>
  <c r="J72" i="13"/>
  <c r="J73" i="13"/>
  <c r="J76" i="13"/>
  <c r="J80" i="13"/>
  <c r="J82" i="13"/>
  <c r="J83" i="13"/>
  <c r="J57" i="13"/>
  <c r="J60" i="13"/>
  <c r="J63" i="13"/>
  <c r="J67" i="13"/>
  <c r="J68" i="13"/>
  <c r="J41" i="13"/>
  <c r="J43" i="13"/>
  <c r="J46" i="13"/>
  <c r="J49" i="13"/>
  <c r="J52" i="13"/>
  <c r="J54" i="13"/>
  <c r="J27" i="13"/>
  <c r="J30" i="13"/>
  <c r="J31" i="13"/>
  <c r="J33" i="13"/>
  <c r="J34" i="13"/>
  <c r="J35" i="13"/>
  <c r="J36" i="13"/>
  <c r="J37" i="13"/>
  <c r="J11" i="13"/>
  <c r="J13" i="13"/>
  <c r="J15" i="13"/>
  <c r="J16" i="13"/>
  <c r="J17" i="13"/>
  <c r="J21" i="13"/>
  <c r="J22" i="13"/>
  <c r="J23" i="13"/>
  <c r="J7" i="13"/>
  <c r="J8" i="13"/>
  <c r="J9" i="13"/>
  <c r="J6" i="13"/>
  <c r="I125" i="13"/>
  <c r="I99" i="13"/>
  <c r="H9" i="13"/>
  <c r="F14" i="13"/>
  <c r="F13" i="13"/>
  <c r="F70" i="13"/>
  <c r="F93" i="13"/>
  <c r="F55" i="13"/>
  <c r="F74" i="13"/>
  <c r="F113" i="13"/>
  <c r="F122" i="13"/>
  <c r="F104" i="13"/>
  <c r="F109" i="13"/>
  <c r="F91" i="13"/>
  <c r="G101" i="7"/>
  <c r="E101" i="7"/>
  <c r="E127" i="7"/>
  <c r="G127" i="7"/>
  <c r="I127" i="7"/>
  <c r="J127" i="7"/>
  <c r="F127" i="7"/>
  <c r="H127" i="7"/>
  <c r="H128" i="7"/>
  <c r="J125" i="13" l="1"/>
  <c r="J99" i="13"/>
  <c r="F95" i="13"/>
  <c r="J126" i="13" l="1"/>
  <c r="F25" i="13"/>
  <c r="F19" i="13"/>
  <c r="F10" i="13"/>
  <c r="F12" i="13"/>
  <c r="F7" i="13"/>
  <c r="H124" i="13"/>
  <c r="F124" i="13"/>
  <c r="H123" i="13"/>
  <c r="H122" i="13"/>
  <c r="H121" i="13"/>
  <c r="F121" i="13"/>
  <c r="H120" i="13"/>
  <c r="H119" i="13"/>
  <c r="F119" i="13"/>
  <c r="H115" i="13"/>
  <c r="F115" i="13"/>
  <c r="H114" i="13"/>
  <c r="H113" i="13"/>
  <c r="H112" i="13"/>
  <c r="H111" i="13"/>
  <c r="H110" i="13"/>
  <c r="F110" i="13"/>
  <c r="H109" i="13"/>
  <c r="H108" i="13"/>
  <c r="F108" i="13"/>
  <c r="H107" i="13"/>
  <c r="H106" i="13"/>
  <c r="F106" i="13"/>
  <c r="H105" i="13"/>
  <c r="F105" i="13"/>
  <c r="H104" i="13"/>
  <c r="H103" i="13"/>
  <c r="H98" i="13"/>
  <c r="F98" i="13"/>
  <c r="H97" i="13"/>
  <c r="H96" i="13"/>
  <c r="H95" i="13"/>
  <c r="H94" i="13"/>
  <c r="H93" i="13"/>
  <c r="H92" i="13"/>
  <c r="F92" i="13"/>
  <c r="H91" i="13"/>
  <c r="H90" i="13"/>
  <c r="H89" i="13"/>
  <c r="H88" i="13"/>
  <c r="F88" i="13"/>
  <c r="H87" i="13"/>
  <c r="H86" i="13"/>
  <c r="F86" i="13"/>
  <c r="H85" i="13"/>
  <c r="H84" i="13"/>
  <c r="H83" i="13"/>
  <c r="F83" i="13"/>
  <c r="H82" i="13"/>
  <c r="F82" i="13"/>
  <c r="H81" i="13"/>
  <c r="H80" i="13"/>
  <c r="F80" i="13"/>
  <c r="H79" i="13"/>
  <c r="H78" i="13"/>
  <c r="H77" i="13"/>
  <c r="H76" i="13"/>
  <c r="F76" i="13"/>
  <c r="H75" i="13"/>
  <c r="H74" i="13"/>
  <c r="H73" i="13"/>
  <c r="F73" i="13"/>
  <c r="H72" i="13"/>
  <c r="F72" i="13"/>
  <c r="H71" i="13"/>
  <c r="F71" i="13"/>
  <c r="H70" i="13"/>
  <c r="H69" i="13"/>
  <c r="H68" i="13"/>
  <c r="F68" i="13"/>
  <c r="H67" i="13"/>
  <c r="F67" i="13"/>
  <c r="H66" i="13"/>
  <c r="H65" i="13"/>
  <c r="H64" i="13"/>
  <c r="H63" i="13"/>
  <c r="F63" i="13"/>
  <c r="H62" i="13"/>
  <c r="H61" i="13"/>
  <c r="H60" i="13"/>
  <c r="F60" i="13"/>
  <c r="H59" i="13"/>
  <c r="H58" i="13"/>
  <c r="H57" i="13"/>
  <c r="F57" i="13"/>
  <c r="H56" i="13"/>
  <c r="H55" i="13"/>
  <c r="H54" i="13"/>
  <c r="F54" i="13"/>
  <c r="H53" i="13"/>
  <c r="H52" i="13"/>
  <c r="F52" i="13"/>
  <c r="H51" i="13"/>
  <c r="H50" i="13"/>
  <c r="H49" i="13"/>
  <c r="F49" i="13"/>
  <c r="H48" i="13"/>
  <c r="H47" i="13"/>
  <c r="H46" i="13"/>
  <c r="F46" i="13"/>
  <c r="H45" i="13"/>
  <c r="H44" i="13"/>
  <c r="H43" i="13"/>
  <c r="F43" i="13"/>
  <c r="H42" i="13"/>
  <c r="H41" i="13"/>
  <c r="F41" i="13"/>
  <c r="H40" i="13"/>
  <c r="H39" i="13"/>
  <c r="H38" i="13"/>
  <c r="H37" i="13"/>
  <c r="F37" i="13"/>
  <c r="H36" i="13"/>
  <c r="F36" i="13"/>
  <c r="H35" i="13"/>
  <c r="F35" i="13"/>
  <c r="H34" i="13"/>
  <c r="F34" i="13"/>
  <c r="H33" i="13"/>
  <c r="F33" i="13"/>
  <c r="H32" i="13"/>
  <c r="H31" i="13"/>
  <c r="F31" i="13"/>
  <c r="H30" i="13"/>
  <c r="F30" i="13"/>
  <c r="H29" i="13"/>
  <c r="H28" i="13"/>
  <c r="H27" i="13"/>
  <c r="H26" i="13"/>
  <c r="H25" i="13"/>
  <c r="H24" i="13"/>
  <c r="H23" i="13"/>
  <c r="F23" i="13"/>
  <c r="H22" i="13"/>
  <c r="F22" i="13"/>
  <c r="H21" i="13"/>
  <c r="H20" i="13"/>
  <c r="H19" i="13"/>
  <c r="H18" i="13"/>
  <c r="H17" i="13"/>
  <c r="F17" i="13"/>
  <c r="H16" i="13"/>
  <c r="H15" i="13"/>
  <c r="F15" i="13"/>
  <c r="H14" i="13"/>
  <c r="H13" i="13"/>
  <c r="H12" i="13"/>
  <c r="H11" i="13"/>
  <c r="H10" i="13"/>
  <c r="F9" i="13"/>
  <c r="H8" i="13"/>
  <c r="F8" i="13"/>
  <c r="H7" i="13"/>
  <c r="H6" i="13"/>
  <c r="F6" i="13"/>
  <c r="H105" i="7"/>
  <c r="H118" i="7" s="1"/>
  <c r="J105" i="7"/>
  <c r="H106" i="7"/>
  <c r="J106" i="7"/>
  <c r="J118" i="7" s="1"/>
  <c r="J119" i="7" s="1"/>
  <c r="J128" i="7" s="1"/>
  <c r="F107" i="7"/>
  <c r="H107" i="7"/>
  <c r="F108" i="7"/>
  <c r="H108" i="7"/>
  <c r="J108" i="7"/>
  <c r="H109" i="7"/>
  <c r="F110" i="7"/>
  <c r="H110" i="7"/>
  <c r="J110" i="7"/>
  <c r="H111" i="7"/>
  <c r="F112" i="7"/>
  <c r="H112" i="7"/>
  <c r="J112" i="7"/>
  <c r="H113" i="7"/>
  <c r="J113" i="7"/>
  <c r="F114" i="7"/>
  <c r="H114" i="7"/>
  <c r="J114" i="7"/>
  <c r="F115" i="7"/>
  <c r="H115" i="7"/>
  <c r="H116" i="7"/>
  <c r="F117" i="7"/>
  <c r="H117" i="7"/>
  <c r="J117" i="7"/>
  <c r="F118" i="7"/>
  <c r="F121" i="7"/>
  <c r="H121" i="7"/>
  <c r="J121" i="7"/>
  <c r="H122" i="7"/>
  <c r="J122" i="7"/>
  <c r="F123" i="7"/>
  <c r="H123" i="7"/>
  <c r="H124" i="7"/>
  <c r="J124" i="7"/>
  <c r="F125" i="7"/>
  <c r="H125" i="7"/>
  <c r="J125" i="7"/>
  <c r="F126" i="7"/>
  <c r="H126" i="7"/>
  <c r="J81" i="7"/>
  <c r="F35" i="7"/>
  <c r="F19" i="7"/>
  <c r="F92" i="7"/>
  <c r="J95" i="7"/>
  <c r="J88" i="7"/>
  <c r="J89" i="7"/>
  <c r="J97" i="7"/>
  <c r="J92" i="7"/>
  <c r="J91" i="7"/>
  <c r="J77" i="7"/>
  <c r="J83" i="7"/>
  <c r="J45" i="7"/>
  <c r="J39" i="7"/>
  <c r="J87" i="7"/>
  <c r="J100" i="7"/>
  <c r="J94" i="7"/>
  <c r="J66" i="7"/>
  <c r="J70" i="7"/>
  <c r="J69" i="7"/>
  <c r="J62" i="7"/>
  <c r="J59" i="7"/>
  <c r="J56" i="7"/>
  <c r="J55" i="7"/>
  <c r="J54" i="7"/>
  <c r="J50" i="7"/>
  <c r="J49" i="7"/>
  <c r="J48" i="7"/>
  <c r="J43" i="7"/>
  <c r="J42" i="7"/>
  <c r="H125" i="13" l="1"/>
  <c r="F125" i="13"/>
  <c r="F99" i="13"/>
  <c r="H99" i="13"/>
  <c r="H116" i="13"/>
  <c r="F116" i="13"/>
  <c r="J38" i="7"/>
  <c r="J37" i="7"/>
  <c r="J36" i="7"/>
  <c r="J32" i="7"/>
  <c r="J31" i="7"/>
  <c r="J101" i="7" s="1"/>
  <c r="J30" i="7"/>
  <c r="J26" i="7"/>
  <c r="J25" i="7"/>
  <c r="J23" i="7"/>
  <c r="J18" i="7"/>
  <c r="J17" i="7"/>
  <c r="J13" i="7"/>
  <c r="J9" i="7"/>
  <c r="H9" i="7"/>
  <c r="F95" i="7"/>
  <c r="F74" i="7"/>
  <c r="F70" i="7"/>
  <c r="F84" i="7"/>
  <c r="F45" i="7"/>
  <c r="F100" i="7"/>
  <c r="F56" i="7"/>
  <c r="F69" i="7"/>
  <c r="F65" i="7"/>
  <c r="F62" i="7"/>
  <c r="F59" i="7"/>
  <c r="F94" i="7"/>
  <c r="F90" i="7"/>
  <c r="F85" i="7"/>
  <c r="F78" i="7"/>
  <c r="F51" i="7"/>
  <c r="F48" i="7"/>
  <c r="F73" i="7"/>
  <c r="F75" i="7"/>
  <c r="F82" i="7"/>
  <c r="F88" i="7"/>
  <c r="F54" i="7"/>
  <c r="F43" i="7"/>
  <c r="F39" i="7"/>
  <c r="F38" i="7"/>
  <c r="F37" i="7"/>
  <c r="F36" i="7"/>
  <c r="F33" i="7"/>
  <c r="F32" i="7"/>
  <c r="F29" i="7"/>
  <c r="F25" i="7"/>
  <c r="F24" i="7"/>
  <c r="F23" i="7"/>
  <c r="F18" i="7"/>
  <c r="F17" i="7"/>
  <c r="F15" i="7"/>
  <c r="F13" i="7"/>
  <c r="F11" i="7"/>
  <c r="F10" i="7"/>
  <c r="F9" i="7"/>
  <c r="F8" i="7"/>
  <c r="D25" i="10"/>
  <c r="H26" i="4"/>
  <c r="D31" i="3"/>
  <c r="E32" i="3" s="1"/>
  <c r="D25" i="3"/>
  <c r="G12" i="12"/>
  <c r="H26" i="10"/>
  <c r="D15" i="10"/>
  <c r="D25" i="9"/>
  <c r="E32" i="9" s="1"/>
  <c r="C14" i="9"/>
  <c r="D16" i="9" s="1"/>
  <c r="F126" i="13" l="1"/>
  <c r="H126" i="13"/>
  <c r="F101" i="7"/>
  <c r="F128" i="7" s="1"/>
  <c r="D26" i="10"/>
  <c r="E17" i="9"/>
  <c r="E33" i="9" s="1"/>
  <c r="Q24" i="2"/>
  <c r="O24" i="2"/>
  <c r="M24" i="2"/>
  <c r="L24" i="2"/>
  <c r="M21" i="2"/>
  <c r="L21" i="2"/>
  <c r="Q19" i="2"/>
  <c r="Q18" i="2"/>
  <c r="M19" i="2"/>
  <c r="L19" i="2"/>
  <c r="O18" i="2"/>
  <c r="M18" i="2"/>
  <c r="L18" i="2"/>
  <c r="O13" i="2"/>
  <c r="H100" i="7" l="1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1" i="7"/>
  <c r="H22" i="7"/>
  <c r="H20" i="7"/>
  <c r="H19" i="7"/>
  <c r="H18" i="7"/>
  <c r="H17" i="7"/>
  <c r="H16" i="7"/>
  <c r="H15" i="7"/>
  <c r="H14" i="7"/>
  <c r="H13" i="7"/>
  <c r="H12" i="7"/>
  <c r="H11" i="7"/>
  <c r="H10" i="7"/>
  <c r="H8" i="7"/>
  <c r="D101" i="7"/>
  <c r="H101" i="7" l="1"/>
  <c r="E49" i="1"/>
  <c r="D25" i="4" l="1"/>
  <c r="F49" i="1" l="1"/>
  <c r="H21" i="2" l="1"/>
  <c r="G21" i="2"/>
  <c r="D15" i="4" l="1"/>
  <c r="D26" i="4" s="1"/>
  <c r="C14" i="3"/>
  <c r="D16" i="3" s="1"/>
  <c r="E17" i="3" s="1"/>
  <c r="E33" i="3" s="1"/>
  <c r="S24" i="2"/>
  <c r="Q21" i="2"/>
  <c r="O19" i="2"/>
  <c r="S19" i="2" s="1"/>
  <c r="S18" i="2"/>
  <c r="S13" i="2"/>
  <c r="S21" i="2" l="1"/>
  <c r="O21" i="2"/>
</calcChain>
</file>

<file path=xl/sharedStrings.xml><?xml version="1.0" encoding="utf-8"?>
<sst xmlns="http://schemas.openxmlformats.org/spreadsheetml/2006/main" count="913" uniqueCount="293">
  <si>
    <t>Nama Akun</t>
  </si>
  <si>
    <t>Akun D/K</t>
  </si>
  <si>
    <t>Akun NR/LR</t>
  </si>
  <si>
    <t>AKTIVA</t>
  </si>
  <si>
    <t>AKTIVA LANCAR</t>
  </si>
  <si>
    <t>Kas</t>
  </si>
  <si>
    <t>Bank BRI</t>
  </si>
  <si>
    <t>Piutang Dagang</t>
  </si>
  <si>
    <t>sewa dibayar dimuka</t>
  </si>
  <si>
    <t>asuransi dibayar dimuka</t>
  </si>
  <si>
    <t>AKTIVA TETAP</t>
  </si>
  <si>
    <t>Tanah</t>
  </si>
  <si>
    <t>Kendaraan</t>
  </si>
  <si>
    <t>Peralatan Toko</t>
  </si>
  <si>
    <t>Perlengkapan</t>
  </si>
  <si>
    <t>Persediaan Barang Dagang</t>
  </si>
  <si>
    <t>akumulasi penyusutan peralatan Toko</t>
  </si>
  <si>
    <t xml:space="preserve">Bangunan </t>
  </si>
  <si>
    <t>Akumulasi Penyusutan Bangunan</t>
  </si>
  <si>
    <t>Akumulasi Penyusutan Kendaraan</t>
  </si>
  <si>
    <t>KEWAJIBAN</t>
  </si>
  <si>
    <t>KEWAJIBAN LANCAR</t>
  </si>
  <si>
    <t>Hutang Dagang</t>
  </si>
  <si>
    <t>Hutang Bank</t>
  </si>
  <si>
    <t>KEWAJIBAN JANGKA PANJANG</t>
  </si>
  <si>
    <t>EKUITAS</t>
  </si>
  <si>
    <t>Modal Pemilik</t>
  </si>
  <si>
    <t>Laba Ditahan</t>
  </si>
  <si>
    <t>PENDAPATAN</t>
  </si>
  <si>
    <t>Penjualan</t>
  </si>
  <si>
    <t>Retur Penjualan</t>
  </si>
  <si>
    <t xml:space="preserve">HARGA POKOK PENJUALAN </t>
  </si>
  <si>
    <t>BEBAN</t>
  </si>
  <si>
    <t>Beban Gaji</t>
  </si>
  <si>
    <t>Beban Sewa</t>
  </si>
  <si>
    <t>Beban Listrik</t>
  </si>
  <si>
    <t>Beban Air</t>
  </si>
  <si>
    <t>Beban Penyusutan Peralatan</t>
  </si>
  <si>
    <t xml:space="preserve">Beban Penyusutan Bangunan </t>
  </si>
  <si>
    <t>Beban Penyusutan Kendaraan</t>
  </si>
  <si>
    <t>Beban Lain-Lain</t>
  </si>
  <si>
    <t>D</t>
  </si>
  <si>
    <t>K</t>
  </si>
  <si>
    <t xml:space="preserve">Harga pokok penjualan </t>
  </si>
  <si>
    <t>NR</t>
  </si>
  <si>
    <t>LR</t>
  </si>
  <si>
    <t>Saldo Awal</t>
  </si>
  <si>
    <t>Debit</t>
  </si>
  <si>
    <t>Kredit</t>
  </si>
  <si>
    <t>No</t>
  </si>
  <si>
    <t>Keterangan</t>
  </si>
  <si>
    <t>Bulan</t>
  </si>
  <si>
    <t>Tahun</t>
  </si>
  <si>
    <t>Unit</t>
  </si>
  <si>
    <t>Harga</t>
  </si>
  <si>
    <t>Jumlah</t>
  </si>
  <si>
    <t>Nilai sisa</t>
  </si>
  <si>
    <t>Umur Ekonomis</t>
  </si>
  <si>
    <t>Tgl</t>
  </si>
  <si>
    <t>Persentase Penyusutan Per Tahun</t>
  </si>
  <si>
    <t>Penyusutan Per Bulan</t>
  </si>
  <si>
    <t>Penyusutan september-2015</t>
  </si>
  <si>
    <t>Total Akumulasi Penyusutan</t>
  </si>
  <si>
    <t>Nilai Buku</t>
  </si>
  <si>
    <t>Tahun Perolehan</t>
  </si>
  <si>
    <t>Perolehan</t>
  </si>
  <si>
    <t>TANAH</t>
  </si>
  <si>
    <t xml:space="preserve">Tanah </t>
  </si>
  <si>
    <t>Akum. Peny s.d. Tahun 2015</t>
  </si>
  <si>
    <t>Penyusutan Tahun 2015</t>
  </si>
  <si>
    <t>Bln</t>
  </si>
  <si>
    <t>Sub Total</t>
  </si>
  <si>
    <t>BANGUNAN</t>
  </si>
  <si>
    <t>Toko</t>
  </si>
  <si>
    <t>KENDARAAN</t>
  </si>
  <si>
    <t>Mobil Pickup Box</t>
  </si>
  <si>
    <t>Motor Honda</t>
  </si>
  <si>
    <t>September</t>
  </si>
  <si>
    <t>september</t>
  </si>
  <si>
    <t>PERALATAN</t>
  </si>
  <si>
    <t xml:space="preserve">Peralatan </t>
  </si>
  <si>
    <t>TOKO IDOLA SNACK JAYA</t>
  </si>
  <si>
    <t>DAFTAR PENYUSUTAN AKTIVA TETAP</t>
  </si>
  <si>
    <t>Tanggal 31 September 2015</t>
  </si>
  <si>
    <t>No Akun</t>
  </si>
  <si>
    <t>Pos-Pos</t>
  </si>
  <si>
    <t>Nilai Akun</t>
  </si>
  <si>
    <t>HARGA POKOK PENJUALAN</t>
  </si>
  <si>
    <t>Persediaan Barang</t>
  </si>
  <si>
    <t>Pembelian</t>
  </si>
  <si>
    <t>Barang Tersedia untuk di Jual</t>
  </si>
  <si>
    <t>Persediaan akhir barang</t>
  </si>
  <si>
    <t>Persediaan awal barang</t>
  </si>
  <si>
    <t>HPP</t>
  </si>
  <si>
    <t>LABA KOTOR</t>
  </si>
  <si>
    <t>BEBAN OPERASIONAL</t>
  </si>
  <si>
    <t>Jumlah Beban Operasional</t>
  </si>
  <si>
    <t>LAPORAN LABA/RUGI</t>
  </si>
  <si>
    <t>Untuk Periode yang Berakhir pada 30 September 2015</t>
  </si>
  <si>
    <t>Piutang</t>
  </si>
  <si>
    <t>Jumlah Aktiva Lancar</t>
  </si>
  <si>
    <t>Peralatan</t>
  </si>
  <si>
    <t>Akumulasi Penyusutan Peralatan</t>
  </si>
  <si>
    <t>Jumlah Aktiva Tetap</t>
  </si>
  <si>
    <t>TOTAL AKTIVA</t>
  </si>
  <si>
    <t>Modal Bapak Simon</t>
  </si>
  <si>
    <t>TOTAL PASIVA</t>
  </si>
  <si>
    <t>Jumlah Kewajiban Lancar</t>
  </si>
  <si>
    <t xml:space="preserve">Jumlah Ekuitas </t>
  </si>
  <si>
    <t xml:space="preserve">NERACA </t>
  </si>
  <si>
    <t>PER 30 SEPTEMBER 2015</t>
  </si>
  <si>
    <t>JUMLAH</t>
  </si>
  <si>
    <t>No. Akun</t>
  </si>
  <si>
    <t>LAPORAN PERUBAHAN MODAL</t>
  </si>
  <si>
    <t xml:space="preserve">Modal Awal Bapak Simon </t>
  </si>
  <si>
    <t>Laba Bersih</t>
  </si>
  <si>
    <t xml:space="preserve">Prive </t>
  </si>
  <si>
    <t>Modal Akhir Bapak Simon</t>
  </si>
  <si>
    <t>Total</t>
  </si>
  <si>
    <t>Beban Angkut</t>
  </si>
  <si>
    <t>Beban Telepon</t>
  </si>
  <si>
    <t>Laba atau Rugi Periode Berjalan</t>
  </si>
  <si>
    <t>BEBAN ADMINISTRASI DAN UMUM</t>
  </si>
  <si>
    <t xml:space="preserve">Beban Penyusutan Kendaraan </t>
  </si>
  <si>
    <t>Jumlah Beban Administrasi dan Umum</t>
  </si>
  <si>
    <t xml:space="preserve">LABA BERSIH </t>
  </si>
  <si>
    <t>Nama Barang</t>
  </si>
  <si>
    <t>Asten coklat/pelangi</t>
  </si>
  <si>
    <t>Bakso Ikan SR</t>
  </si>
  <si>
    <t>Barsalona coklat</t>
  </si>
  <si>
    <t>barsalona pandan</t>
  </si>
  <si>
    <t>barsalona vanila</t>
  </si>
  <si>
    <t>biscuit gembrose</t>
  </si>
  <si>
    <t>biscuit sabena coklat</t>
  </si>
  <si>
    <t>biscuit sabena gula/daun</t>
  </si>
  <si>
    <t>bolu jumbo SM</t>
  </si>
  <si>
    <t>brownies kering</t>
  </si>
  <si>
    <t>kripik iris gurih</t>
  </si>
  <si>
    <t>kripik jeruk polos</t>
  </si>
  <si>
    <t>cingklung pedas rizy</t>
  </si>
  <si>
    <t>kokocruns ciko kombinasi</t>
  </si>
  <si>
    <t>kokocruns loco</t>
  </si>
  <si>
    <t>donat warna sabila</t>
  </si>
  <si>
    <t>gabus coklat keju</t>
  </si>
  <si>
    <t>gabus cendol keju</t>
  </si>
  <si>
    <t>gabus warna sabila</t>
  </si>
  <si>
    <t>grand stick akusuka</t>
  </si>
  <si>
    <t>grand stick coklat aku suka</t>
  </si>
  <si>
    <t>jagung surya putra</t>
  </si>
  <si>
    <t>kacang sangrai lancar jaya</t>
  </si>
  <si>
    <t>kacang super MD</t>
  </si>
  <si>
    <t>kacang elang putih</t>
  </si>
  <si>
    <t>kacang atom utama 1</t>
  </si>
  <si>
    <t>kacang dele sr</t>
  </si>
  <si>
    <t>kacang mercy balado jaipong</t>
  </si>
  <si>
    <t>kacang ijo tepung wayang</t>
  </si>
  <si>
    <t>koro cap 33</t>
  </si>
  <si>
    <t>kacang telur medan</t>
  </si>
  <si>
    <t>kacang umpet</t>
  </si>
  <si>
    <t xml:space="preserve">kerupuk seblak </t>
  </si>
  <si>
    <t>kerupuk indo cs</t>
  </si>
  <si>
    <t>kerupuk sinar pagi</t>
  </si>
  <si>
    <t>kerupuk jablay riszi</t>
  </si>
  <si>
    <t>kerupuk kulit</t>
  </si>
  <si>
    <t>kenanga Ej</t>
  </si>
  <si>
    <t>kuping gajah ej</t>
  </si>
  <si>
    <t>lanting putih</t>
  </si>
  <si>
    <t>lanting warna</t>
  </si>
  <si>
    <t>makaroni bented</t>
  </si>
  <si>
    <t>makaroni peda loco</t>
  </si>
  <si>
    <t>makaroni asin loco</t>
  </si>
  <si>
    <t>mikro balado loco</t>
  </si>
  <si>
    <t>manco wijen</t>
  </si>
  <si>
    <t>opak merah leo</t>
  </si>
  <si>
    <t>pang-pang manis</t>
  </si>
  <si>
    <t>pastel udang sekarwangi</t>
  </si>
  <si>
    <t>pilus ikan</t>
  </si>
  <si>
    <t>pisang asin marios</t>
  </si>
  <si>
    <t>pisang molen</t>
  </si>
  <si>
    <t>pisang sale kering kebumen</t>
  </si>
  <si>
    <t>pisang sale lidah keju</t>
  </si>
  <si>
    <t>potato asin</t>
  </si>
  <si>
    <t>potato balado</t>
  </si>
  <si>
    <t>semprong kerucut</t>
  </si>
  <si>
    <t>semprong rol</t>
  </si>
  <si>
    <t>singkong asin</t>
  </si>
  <si>
    <t>singkong pedas</t>
  </si>
  <si>
    <t>singkong balado</t>
  </si>
  <si>
    <t>singkong original</t>
  </si>
  <si>
    <t>siput wijen coklat</t>
  </si>
  <si>
    <t>stick balado asco</t>
  </si>
  <si>
    <t>stick balado jaguar</t>
  </si>
  <si>
    <t>stick bawang matahari</t>
  </si>
  <si>
    <t>sukro merah dales</t>
  </si>
  <si>
    <t>sumpia sekarwangi</t>
  </si>
  <si>
    <t>tales 33</t>
  </si>
  <si>
    <t>ubi 33</t>
  </si>
  <si>
    <t>wafer nabati</t>
  </si>
  <si>
    <t>donat arcon</t>
  </si>
  <si>
    <t>jelly kj</t>
  </si>
  <si>
    <t>basreng ikan</t>
  </si>
  <si>
    <t>kripik setan level 1-10</t>
  </si>
  <si>
    <t>tempe setan level 1-10</t>
  </si>
  <si>
    <t>gabus asin sabila</t>
  </si>
  <si>
    <t>emping asin bunga mawar</t>
  </si>
  <si>
    <t>bakso ikan linggar jati</t>
  </si>
  <si>
    <t>ubi ungu</t>
  </si>
  <si>
    <t>kremes coklat</t>
  </si>
  <si>
    <t>kwaci super</t>
  </si>
  <si>
    <t>cendol keju 66</t>
  </si>
  <si>
    <t>basreng su</t>
  </si>
  <si>
    <t>ketapang polos</t>
  </si>
  <si>
    <t>kacang bandung idola</t>
  </si>
  <si>
    <t>sambal colek isi 500</t>
  </si>
  <si>
    <t>sambal colek isi 1000</t>
  </si>
  <si>
    <t>kacang ijo loco</t>
  </si>
  <si>
    <t>stick bawang polos hendra</t>
  </si>
  <si>
    <t>Ukuran</t>
  </si>
  <si>
    <t>0,5 7x12</t>
  </si>
  <si>
    <t>0,5 8x12</t>
  </si>
  <si>
    <t>0,8 12x16</t>
  </si>
  <si>
    <t>0,8 13x20</t>
  </si>
  <si>
    <t>0,8 14x18</t>
  </si>
  <si>
    <t>0,8 15x20</t>
  </si>
  <si>
    <t>0,8 15x25</t>
  </si>
  <si>
    <t>0,8 17x25</t>
  </si>
  <si>
    <t>0,8 20x30</t>
  </si>
  <si>
    <t>0,5 25x35</t>
  </si>
  <si>
    <t>0,5 35x45</t>
  </si>
  <si>
    <t>0,5 35x60</t>
  </si>
  <si>
    <t>0,5 40x60</t>
  </si>
  <si>
    <t>Plastik Polos</t>
  </si>
  <si>
    <t>Plastik Print Idolaku</t>
  </si>
  <si>
    <t>0,8 15x13</t>
  </si>
  <si>
    <t>0,8 15x15</t>
  </si>
  <si>
    <t>0,8 15x18</t>
  </si>
  <si>
    <t>0,8 17x20</t>
  </si>
  <si>
    <t>0,8 20x20</t>
  </si>
  <si>
    <t>0,8 20x24</t>
  </si>
  <si>
    <t>jumlah</t>
  </si>
  <si>
    <t>Harga / Bal</t>
  </si>
  <si>
    <t>2.70</t>
  </si>
  <si>
    <t>0.80</t>
  </si>
  <si>
    <t>4.00</t>
  </si>
  <si>
    <t>3.00</t>
  </si>
  <si>
    <t>2.50</t>
  </si>
  <si>
    <t>kripik bawang aceh</t>
  </si>
  <si>
    <t>2.20</t>
  </si>
  <si>
    <t>2.00</t>
  </si>
  <si>
    <t>1.70</t>
  </si>
  <si>
    <t>1.30</t>
  </si>
  <si>
    <t>5.00</t>
  </si>
  <si>
    <t>3.50</t>
  </si>
  <si>
    <t>4.50</t>
  </si>
  <si>
    <t>0.90</t>
  </si>
  <si>
    <t>2.80</t>
  </si>
  <si>
    <t>1.80</t>
  </si>
  <si>
    <t>1.90</t>
  </si>
  <si>
    <t>2.90</t>
  </si>
  <si>
    <t>3.40</t>
  </si>
  <si>
    <t>1.50</t>
  </si>
  <si>
    <t>4.20</t>
  </si>
  <si>
    <t>54.00</t>
  </si>
  <si>
    <t>40.00</t>
  </si>
  <si>
    <t>30.00</t>
  </si>
  <si>
    <t>1000sc</t>
  </si>
  <si>
    <t>Pembelian 01 September 2015</t>
  </si>
  <si>
    <t>Persediaan 31 Agustus 2015</t>
  </si>
  <si>
    <t>KG/Bal</t>
  </si>
  <si>
    <t>TOTAL BEBAN USAHA</t>
  </si>
  <si>
    <t>PER 31 AGUSTUS 2015</t>
  </si>
  <si>
    <t>Bangunan</t>
  </si>
  <si>
    <t>Untuk Periode yang Berakhir pada 31 Agustus 2015</t>
  </si>
  <si>
    <t>Neraca Saldo</t>
  </si>
  <si>
    <t xml:space="preserve">Kendaraan </t>
  </si>
  <si>
    <t>500sc</t>
  </si>
  <si>
    <t>Persediaan 30 September 2015</t>
  </si>
  <si>
    <t xml:space="preserve"> </t>
  </si>
  <si>
    <t>Toko Idola Snack Jaya</t>
  </si>
  <si>
    <t>Laporan Persediaan Barang Dagang</t>
  </si>
  <si>
    <t>per 31 Agustus 2015</t>
  </si>
  <si>
    <t>Per 30 September 2015</t>
  </si>
  <si>
    <t>Persediaan 31 Juli 2015</t>
  </si>
  <si>
    <t>Pembelian 01 Agustus 2015</t>
  </si>
  <si>
    <t>Persediaan 30 Agustus 2015</t>
  </si>
  <si>
    <t xml:space="preserve">LAMPIRAN 3 </t>
  </si>
  <si>
    <t>LAMPIRAN 4</t>
  </si>
  <si>
    <t>LAMPIRAN 5</t>
  </si>
  <si>
    <t>LAMPIRAN 8</t>
  </si>
  <si>
    <t>LAMPIRAN 9</t>
  </si>
  <si>
    <t>LAMPIRAN 10</t>
  </si>
  <si>
    <t>LAMPIRAN 7</t>
  </si>
  <si>
    <t>LAMPIRAN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</si>
</sst>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Rp&quot;* #,##0_);_(&quot;Rp&quot;* \(#,##0\);_(&quot;Rp&quot;* &quot;-&quot;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42" fontId="0" fillId="0" borderId="0" xfId="0" applyNumberFormat="1"/>
    <xf numFmtId="0" fontId="0" fillId="0" borderId="0" xfId="0" applyNumberForma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2" fontId="1" fillId="0" borderId="1" xfId="0" applyNumberFormat="1" applyFont="1" applyBorder="1"/>
    <xf numFmtId="0" fontId="1" fillId="0" borderId="1" xfId="0" applyNumberFormat="1" applyFont="1" applyBorder="1"/>
    <xf numFmtId="42" fontId="1" fillId="0" borderId="0" xfId="0" applyNumberFormat="1" applyFont="1"/>
    <xf numFmtId="42" fontId="2" fillId="0" borderId="1" xfId="0" applyNumberFormat="1" applyFont="1" applyBorder="1"/>
    <xf numFmtId="42" fontId="1" fillId="0" borderId="1" xfId="0" applyNumberFormat="1" applyFont="1" applyBorder="1" applyAlignment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2" fontId="4" fillId="0" borderId="1" xfId="0" applyNumberFormat="1" applyFont="1" applyBorder="1"/>
    <xf numFmtId="0" fontId="3" fillId="0" borderId="1" xfId="0" applyFont="1" applyBorder="1"/>
    <xf numFmtId="42" fontId="3" fillId="0" borderId="1" xfId="0" applyNumberFormat="1" applyFont="1" applyBorder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2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2" fontId="6" fillId="0" borderId="9" xfId="0" applyNumberFormat="1" applyFont="1" applyBorder="1" applyAlignment="1">
      <alignment wrapText="1"/>
    </xf>
    <xf numFmtId="42" fontId="6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42" fontId="5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2" fontId="5" fillId="0" borderId="18" xfId="0" applyNumberFormat="1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42" fontId="2" fillId="0" borderId="1" xfId="0" applyNumberFormat="1" applyFont="1" applyBorder="1" applyAlignment="1">
      <alignment horizontal="center"/>
    </xf>
    <xf numFmtId="17" fontId="1" fillId="0" borderId="1" xfId="0" applyNumberFormat="1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/>
    <xf numFmtId="0" fontId="3" fillId="0" borderId="3" xfId="0" applyFont="1" applyBorder="1"/>
    <xf numFmtId="0" fontId="4" fillId="0" borderId="3" xfId="0" applyFont="1" applyBorder="1"/>
    <xf numFmtId="0" fontId="4" fillId="0" borderId="1" xfId="0" applyFont="1" applyBorder="1" applyAlignment="1"/>
    <xf numFmtId="42" fontId="4" fillId="0" borderId="1" xfId="0" applyNumberFormat="1" applyFont="1" applyBorder="1" applyAlignment="1">
      <alignment horizontal="left"/>
    </xf>
    <xf numFmtId="42" fontId="4" fillId="0" borderId="7" xfId="0" applyNumberFormat="1" applyFont="1" applyBorder="1"/>
    <xf numFmtId="0" fontId="4" fillId="0" borderId="4" xfId="0" applyFont="1" applyBorder="1" applyAlignment="1">
      <alignment horizontal="center"/>
    </xf>
    <xf numFmtId="42" fontId="4" fillId="0" borderId="1" xfId="0" applyNumberFormat="1" applyFont="1" applyBorder="1" applyAlignment="1">
      <alignment horizontal="center"/>
    </xf>
    <xf numFmtId="42" fontId="3" fillId="0" borderId="3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42" fontId="4" fillId="0" borderId="3" xfId="0" applyNumberFormat="1" applyFont="1" applyBorder="1" applyAlignment="1">
      <alignment wrapText="1"/>
    </xf>
    <xf numFmtId="42" fontId="4" fillId="0" borderId="9" xfId="0" applyNumberFormat="1" applyFont="1" applyBorder="1"/>
    <xf numFmtId="42" fontId="4" fillId="0" borderId="3" xfId="0" applyNumberFormat="1" applyFont="1" applyBorder="1"/>
    <xf numFmtId="0" fontId="4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2" fontId="1" fillId="0" borderId="1" xfId="0" applyNumberFormat="1" applyFont="1" applyBorder="1" applyAlignment="1">
      <alignment horizontal="center"/>
    </xf>
    <xf numFmtId="42" fontId="2" fillId="0" borderId="1" xfId="0" applyNumberFormat="1" applyFont="1" applyBorder="1" applyAlignment="1">
      <alignment horizontal="left"/>
    </xf>
    <xf numFmtId="42" fontId="1" fillId="0" borderId="1" xfId="0" applyNumberFormat="1" applyFont="1" applyBorder="1" applyAlignment="1">
      <alignment horizontal="left"/>
    </xf>
    <xf numFmtId="42" fontId="1" fillId="0" borderId="10" xfId="0" applyNumberFormat="1" applyFont="1" applyBorder="1"/>
    <xf numFmtId="42" fontId="1" fillId="0" borderId="14" xfId="0" applyNumberFormat="1" applyFont="1" applyBorder="1"/>
    <xf numFmtId="42" fontId="1" fillId="0" borderId="15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2" xfId="0" applyFont="1" applyBorder="1"/>
    <xf numFmtId="0" fontId="8" fillId="0" borderId="0" xfId="0" applyFont="1" applyBorder="1"/>
    <xf numFmtId="0" fontId="8" fillId="0" borderId="13" xfId="0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" xfId="0" applyFont="1" applyBorder="1" applyAlignment="1">
      <alignment horizontal="center"/>
    </xf>
    <xf numFmtId="42" fontId="7" fillId="0" borderId="1" xfId="0" applyNumberFormat="1" applyFont="1" applyBorder="1" applyAlignment="1">
      <alignment horizontal="center"/>
    </xf>
    <xf numFmtId="0" fontId="9" fillId="0" borderId="0" xfId="0" applyFont="1"/>
    <xf numFmtId="42" fontId="9" fillId="0" borderId="0" xfId="0" applyNumberFormat="1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2" fontId="8" fillId="0" borderId="1" xfId="0" applyNumberFormat="1" applyFont="1" applyBorder="1" applyAlignment="1">
      <alignment horizontal="center"/>
    </xf>
    <xf numFmtId="17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2" fontId="7" fillId="0" borderId="0" xfId="0" applyNumberFormat="1" applyFont="1" applyAlignment="1">
      <alignment horizontal="center"/>
    </xf>
    <xf numFmtId="0" fontId="4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2" fontId="4" fillId="0" borderId="1" xfId="0" applyNumberFormat="1" applyFont="1" applyBorder="1" applyAlignment="1">
      <alignment vertical="top"/>
    </xf>
    <xf numFmtId="42" fontId="4" fillId="0" borderId="1" xfId="0" applyNumberFormat="1" applyFont="1" applyBorder="1" applyAlignment="1">
      <alignment horizontal="left" vertical="top"/>
    </xf>
    <xf numFmtId="42" fontId="4" fillId="0" borderId="7" xfId="0" applyNumberFormat="1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42" fontId="4" fillId="0" borderId="1" xfId="0" applyNumberFormat="1" applyFont="1" applyBorder="1" applyAlignment="1">
      <alignment horizontal="center" vertical="top"/>
    </xf>
    <xf numFmtId="42" fontId="3" fillId="0" borderId="3" xfId="0" applyNumberFormat="1" applyFont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10" fillId="0" borderId="0" xfId="0" applyNumberFormat="1" applyFont="1"/>
    <xf numFmtId="0" fontId="10" fillId="0" borderId="0" xfId="0" applyFont="1" applyAlignment="1">
      <alignment horizontal="center"/>
    </xf>
    <xf numFmtId="42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42" fontId="1" fillId="0" borderId="1" xfId="0" applyNumberFormat="1" applyFont="1" applyBorder="1" applyAlignment="1">
      <alignment horizontal="center"/>
    </xf>
    <xf numFmtId="42" fontId="1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2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2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2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2" fontId="2" fillId="0" borderId="11" xfId="0" applyNumberFormat="1" applyFont="1" applyBorder="1" applyAlignment="1">
      <alignment horizontal="center"/>
    </xf>
    <xf numFmtId="42" fontId="2" fillId="0" borderId="16" xfId="0" applyNumberFormat="1" applyFont="1" applyBorder="1" applyAlignment="1">
      <alignment horizontal="center"/>
    </xf>
    <xf numFmtId="42" fontId="2" fillId="0" borderId="17" xfId="0" applyNumberFormat="1" applyFont="1" applyBorder="1" applyAlignment="1">
      <alignment horizontal="center"/>
    </xf>
    <xf numFmtId="42" fontId="2" fillId="0" borderId="12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2" fontId="2" fillId="0" borderId="1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2" fontId="1" fillId="0" borderId="10" xfId="0" applyNumberFormat="1" applyFont="1" applyBorder="1" applyAlignment="1">
      <alignment horizontal="center"/>
    </xf>
    <xf numFmtId="42" fontId="1" fillId="0" borderId="14" xfId="0" applyNumberFormat="1" applyFont="1" applyBorder="1" applyAlignment="1">
      <alignment horizontal="center"/>
    </xf>
    <xf numFmtId="42" fontId="1" fillId="0" borderId="15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2" fontId="11" fillId="0" borderId="0" xfId="0" applyNumberFormat="1" applyFont="1" applyAlignment="1">
      <alignment horizontal="left"/>
    </xf>
    <xf numFmtId="42" fontId="12" fillId="0" borderId="0" xfId="0" applyNumberFormat="1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E1"/>
    </sheetView>
  </sheetViews>
  <sheetFormatPr defaultRowHeight="15" x14ac:dyDescent="0.25"/>
  <cols>
    <col min="1" max="1" width="6.28515625" style="5" customWidth="1"/>
    <col min="2" max="2" width="24.85546875" style="5" customWidth="1"/>
    <col min="3" max="3" width="17.28515625" style="5" customWidth="1"/>
    <col min="4" max="4" width="18.42578125" style="5" customWidth="1"/>
    <col min="5" max="5" width="19.28515625" style="5" customWidth="1"/>
    <col min="6" max="16384" width="9.140625" style="5"/>
  </cols>
  <sheetData>
    <row r="1" spans="1:5" x14ac:dyDescent="0.25">
      <c r="A1" s="142" t="s">
        <v>285</v>
      </c>
      <c r="B1" s="143"/>
      <c r="C1" s="143"/>
      <c r="D1" s="143"/>
      <c r="E1" s="143"/>
    </row>
    <row r="4" spans="1:5" x14ac:dyDescent="0.25">
      <c r="A4" s="133" t="s">
        <v>81</v>
      </c>
      <c r="B4" s="134"/>
      <c r="C4" s="134"/>
      <c r="D4" s="134"/>
      <c r="E4" s="135"/>
    </row>
    <row r="5" spans="1:5" x14ac:dyDescent="0.25">
      <c r="A5" s="136" t="s">
        <v>97</v>
      </c>
      <c r="B5" s="137"/>
      <c r="C5" s="137"/>
      <c r="D5" s="137"/>
      <c r="E5" s="138"/>
    </row>
    <row r="6" spans="1:5" x14ac:dyDescent="0.25">
      <c r="A6" s="139" t="s">
        <v>272</v>
      </c>
      <c r="B6" s="140"/>
      <c r="C6" s="140"/>
      <c r="D6" s="140"/>
      <c r="E6" s="141"/>
    </row>
    <row r="7" spans="1:5" ht="22.5" x14ac:dyDescent="0.25">
      <c r="A7" s="20" t="s">
        <v>84</v>
      </c>
      <c r="B7" s="20" t="s">
        <v>85</v>
      </c>
      <c r="C7" s="20" t="s">
        <v>86</v>
      </c>
      <c r="D7" s="20" t="s">
        <v>55</v>
      </c>
      <c r="E7" s="24" t="s">
        <v>118</v>
      </c>
    </row>
    <row r="8" spans="1:5" x14ac:dyDescent="0.25">
      <c r="A8" s="21"/>
      <c r="B8" s="22" t="s">
        <v>28</v>
      </c>
      <c r="C8" s="23"/>
      <c r="D8" s="23"/>
      <c r="E8" s="21"/>
    </row>
    <row r="9" spans="1:5" x14ac:dyDescent="0.25">
      <c r="A9" s="25">
        <v>400</v>
      </c>
      <c r="B9" s="21" t="s">
        <v>29</v>
      </c>
      <c r="C9" s="23"/>
      <c r="D9" s="23">
        <v>504307500</v>
      </c>
      <c r="E9" s="21"/>
    </row>
    <row r="10" spans="1:5" x14ac:dyDescent="0.25">
      <c r="A10" s="25"/>
      <c r="B10" s="21"/>
      <c r="C10" s="23"/>
      <c r="D10" s="23"/>
      <c r="E10" s="21"/>
    </row>
    <row r="11" spans="1:5" x14ac:dyDescent="0.25">
      <c r="A11" s="25"/>
      <c r="B11" s="22" t="s">
        <v>87</v>
      </c>
      <c r="C11" s="23"/>
      <c r="D11" s="23"/>
      <c r="E11" s="21"/>
    </row>
    <row r="12" spans="1:5" x14ac:dyDescent="0.25">
      <c r="A12" s="25"/>
      <c r="B12" s="21" t="s">
        <v>92</v>
      </c>
      <c r="C12" s="23">
        <v>45350000</v>
      </c>
      <c r="D12" s="23"/>
      <c r="E12" s="21"/>
    </row>
    <row r="13" spans="1:5" ht="15.75" thickBot="1" x14ac:dyDescent="0.3">
      <c r="A13" s="25"/>
      <c r="B13" s="21" t="s">
        <v>89</v>
      </c>
      <c r="C13" s="26">
        <v>360660000</v>
      </c>
      <c r="D13" s="23"/>
      <c r="E13" s="21"/>
    </row>
    <row r="14" spans="1:5" x14ac:dyDescent="0.25">
      <c r="A14" s="25"/>
      <c r="B14" s="21" t="s">
        <v>90</v>
      </c>
      <c r="C14" s="27">
        <f>C12+C13</f>
        <v>406010000</v>
      </c>
      <c r="D14" s="23"/>
      <c r="E14" s="21"/>
    </row>
    <row r="15" spans="1:5" ht="15.75" thickBot="1" x14ac:dyDescent="0.3">
      <c r="A15" s="25"/>
      <c r="B15" s="21" t="s">
        <v>91</v>
      </c>
      <c r="C15" s="26">
        <v>24980000</v>
      </c>
      <c r="D15" s="23"/>
      <c r="E15" s="21"/>
    </row>
    <row r="16" spans="1:5" ht="15.75" thickBot="1" x14ac:dyDescent="0.3">
      <c r="A16" s="25"/>
      <c r="B16" s="22" t="s">
        <v>93</v>
      </c>
      <c r="C16" s="27"/>
      <c r="D16" s="26">
        <f>C14-C15</f>
        <v>381030000</v>
      </c>
      <c r="E16" s="21"/>
    </row>
    <row r="17" spans="1:5" x14ac:dyDescent="0.25">
      <c r="A17" s="25"/>
      <c r="B17" s="22" t="s">
        <v>94</v>
      </c>
      <c r="C17" s="23"/>
      <c r="D17" s="28"/>
      <c r="E17" s="23">
        <f>D9-D16</f>
        <v>123277500</v>
      </c>
    </row>
    <row r="18" spans="1:5" x14ac:dyDescent="0.25">
      <c r="A18" s="25"/>
      <c r="B18" s="22" t="s">
        <v>95</v>
      </c>
      <c r="C18" s="23"/>
      <c r="D18" s="23"/>
      <c r="E18" s="21"/>
    </row>
    <row r="19" spans="1:5" x14ac:dyDescent="0.25">
      <c r="A19" s="25">
        <v>501</v>
      </c>
      <c r="B19" s="21" t="s">
        <v>33</v>
      </c>
      <c r="C19" s="23">
        <v>8000000</v>
      </c>
      <c r="D19" s="23"/>
      <c r="E19" s="21"/>
    </row>
    <row r="20" spans="1:5" x14ac:dyDescent="0.25">
      <c r="A20" s="25">
        <v>502</v>
      </c>
      <c r="B20" s="21" t="s">
        <v>35</v>
      </c>
      <c r="C20" s="23">
        <v>1000000</v>
      </c>
      <c r="D20" s="23"/>
      <c r="E20" s="21"/>
    </row>
    <row r="21" spans="1:5" x14ac:dyDescent="0.25">
      <c r="A21" s="25">
        <v>503</v>
      </c>
      <c r="B21" s="21" t="s">
        <v>36</v>
      </c>
      <c r="C21" s="23">
        <v>500000</v>
      </c>
      <c r="D21" s="23"/>
      <c r="E21" s="21"/>
    </row>
    <row r="22" spans="1:5" x14ac:dyDescent="0.25">
      <c r="A22" s="25">
        <v>504</v>
      </c>
      <c r="B22" s="21" t="s">
        <v>120</v>
      </c>
      <c r="C22" s="23">
        <v>239166</v>
      </c>
      <c r="D22" s="23"/>
      <c r="E22" s="21"/>
    </row>
    <row r="23" spans="1:5" ht="15" customHeight="1" x14ac:dyDescent="0.25">
      <c r="A23" s="25">
        <v>505</v>
      </c>
      <c r="B23" s="21" t="s">
        <v>40</v>
      </c>
      <c r="C23" s="23">
        <v>7380000</v>
      </c>
      <c r="D23" s="23"/>
      <c r="E23" s="21"/>
    </row>
    <row r="24" spans="1:5" ht="15.75" thickBot="1" x14ac:dyDescent="0.3">
      <c r="A24" s="25">
        <v>506</v>
      </c>
      <c r="B24" s="21" t="s">
        <v>119</v>
      </c>
      <c r="C24" s="26">
        <v>4500000</v>
      </c>
      <c r="D24" s="21"/>
      <c r="E24" s="21"/>
    </row>
    <row r="25" spans="1:5" x14ac:dyDescent="0.25">
      <c r="A25" s="25"/>
      <c r="B25" s="21" t="s">
        <v>96</v>
      </c>
      <c r="C25" s="27"/>
      <c r="D25" s="23">
        <f>SUM(C19:C24)</f>
        <v>21619166</v>
      </c>
      <c r="E25" s="21"/>
    </row>
    <row r="26" spans="1:5" ht="22.5" x14ac:dyDescent="0.25">
      <c r="A26" s="25"/>
      <c r="B26" s="22" t="s">
        <v>122</v>
      </c>
      <c r="C26" s="23"/>
      <c r="D26" s="23"/>
      <c r="E26" s="21"/>
    </row>
    <row r="27" spans="1:5" x14ac:dyDescent="0.25">
      <c r="A27" s="25">
        <v>507</v>
      </c>
      <c r="B27" s="21" t="s">
        <v>33</v>
      </c>
      <c r="C27" s="23">
        <v>3500000</v>
      </c>
      <c r="D27" s="23"/>
      <c r="E27" s="21"/>
    </row>
    <row r="28" spans="1:5" x14ac:dyDescent="0.25">
      <c r="A28" s="25">
        <v>508</v>
      </c>
      <c r="B28" s="21" t="s">
        <v>37</v>
      </c>
      <c r="C28" s="23">
        <v>0</v>
      </c>
      <c r="D28" s="29"/>
      <c r="E28" s="21"/>
    </row>
    <row r="29" spans="1:5" x14ac:dyDescent="0.25">
      <c r="A29" s="25">
        <v>509</v>
      </c>
      <c r="B29" s="21" t="s">
        <v>123</v>
      </c>
      <c r="C29" s="23">
        <v>0</v>
      </c>
      <c r="D29" s="23"/>
      <c r="E29" s="21"/>
    </row>
    <row r="30" spans="1:5" ht="15.75" customHeight="1" thickBot="1" x14ac:dyDescent="0.3">
      <c r="A30" s="25">
        <v>510</v>
      </c>
      <c r="B30" s="21" t="s">
        <v>38</v>
      </c>
      <c r="C30" s="26">
        <v>1458334</v>
      </c>
      <c r="D30" s="23"/>
      <c r="E30" s="21"/>
    </row>
    <row r="31" spans="1:5" ht="23.25" x14ac:dyDescent="0.25">
      <c r="A31" s="21"/>
      <c r="B31" s="21" t="s">
        <v>124</v>
      </c>
      <c r="C31" s="27"/>
      <c r="D31" s="23">
        <v>4958334</v>
      </c>
      <c r="E31" s="21"/>
    </row>
    <row r="32" spans="1:5" ht="15.75" thickBot="1" x14ac:dyDescent="0.3">
      <c r="A32" s="21"/>
      <c r="B32" s="30" t="s">
        <v>269</v>
      </c>
      <c r="C32" s="21"/>
      <c r="D32" s="21"/>
      <c r="E32" s="26">
        <f>D31+D25</f>
        <v>26577500</v>
      </c>
    </row>
    <row r="33" spans="1:5" ht="33.75" thickBot="1" x14ac:dyDescent="0.3">
      <c r="A33" s="58" t="s">
        <v>125</v>
      </c>
      <c r="B33" s="59"/>
      <c r="C33" s="59"/>
      <c r="D33" s="59"/>
      <c r="E33" s="31">
        <f>E17-E32</f>
        <v>96700000</v>
      </c>
    </row>
    <row r="34" spans="1:5" ht="15.75" thickTop="1" x14ac:dyDescent="0.25"/>
  </sheetData>
  <mergeCells count="4">
    <mergeCell ref="A4:E4"/>
    <mergeCell ref="A5:E5"/>
    <mergeCell ref="A6:E6"/>
    <mergeCell ref="A1:E1"/>
  </mergeCells>
  <pageMargins left="0.70866141732283472" right="0.70866141732283472" top="0.94488188976377963" bottom="1.5354330708661419" header="0.31496062992125984" footer="0.31496062992125984"/>
  <pageSetup paperSize="9" orientation="portrait" horizontalDpi="4294967293" r:id="rId1"/>
  <headerFooter>
    <oddHeader>&amp;C&amp;"Times New Roman,Regular"
&amp;R85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sqref="A1:F1"/>
    </sheetView>
  </sheetViews>
  <sheetFormatPr defaultRowHeight="15" x14ac:dyDescent="0.25"/>
  <cols>
    <col min="1" max="1" width="7" customWidth="1"/>
    <col min="2" max="2" width="30.85546875" customWidth="1"/>
    <col min="3" max="3" width="6.5703125" customWidth="1"/>
    <col min="4" max="4" width="7.85546875" customWidth="1"/>
    <col min="5" max="5" width="16.42578125" customWidth="1"/>
    <col min="6" max="6" width="15.7109375" customWidth="1"/>
  </cols>
  <sheetData>
    <row r="1" spans="1:6" ht="15.75" x14ac:dyDescent="0.25">
      <c r="A1" s="156" t="s">
        <v>292</v>
      </c>
      <c r="B1" s="156"/>
      <c r="C1" s="156"/>
      <c r="D1" s="156"/>
      <c r="E1" s="156"/>
      <c r="F1" s="156"/>
    </row>
    <row r="3" spans="1:6" ht="15" customHeight="1" x14ac:dyDescent="0.25">
      <c r="A3" s="195" t="s">
        <v>81</v>
      </c>
      <c r="B3" s="196"/>
      <c r="C3" s="196"/>
      <c r="D3" s="196"/>
      <c r="E3" s="196"/>
      <c r="F3" s="197"/>
    </row>
    <row r="4" spans="1:6" x14ac:dyDescent="0.25">
      <c r="A4" s="198" t="s">
        <v>273</v>
      </c>
      <c r="B4" s="199"/>
      <c r="C4" s="199"/>
      <c r="D4" s="199"/>
      <c r="E4" s="199"/>
      <c r="F4" s="200"/>
    </row>
    <row r="5" spans="1:6" ht="25.5" x14ac:dyDescent="0.25">
      <c r="A5" s="109" t="s">
        <v>112</v>
      </c>
      <c r="B5" s="203" t="s">
        <v>0</v>
      </c>
      <c r="C5" s="118" t="s">
        <v>1</v>
      </c>
      <c r="D5" s="118" t="s">
        <v>2</v>
      </c>
      <c r="E5" s="204" t="s">
        <v>46</v>
      </c>
      <c r="F5" s="205"/>
    </row>
    <row r="6" spans="1:6" ht="15.75" thickBot="1" x14ac:dyDescent="0.3">
      <c r="A6" s="110"/>
      <c r="B6" s="206"/>
      <c r="C6" s="119"/>
      <c r="D6" s="119"/>
      <c r="E6" s="117" t="s">
        <v>47</v>
      </c>
      <c r="F6" s="117" t="s">
        <v>48</v>
      </c>
    </row>
    <row r="7" spans="1:6" ht="15" customHeight="1" thickTop="1" x14ac:dyDescent="0.25">
      <c r="A7" s="85"/>
      <c r="B7" s="86" t="s">
        <v>3</v>
      </c>
      <c r="C7" s="85"/>
      <c r="D7" s="85"/>
      <c r="E7" s="85"/>
      <c r="F7" s="85"/>
    </row>
    <row r="8" spans="1:6" x14ac:dyDescent="0.25">
      <c r="A8" s="87"/>
      <c r="B8" s="88" t="s">
        <v>4</v>
      </c>
      <c r="C8" s="87"/>
      <c r="D8" s="87"/>
      <c r="E8" s="87"/>
      <c r="F8" s="87"/>
    </row>
    <row r="9" spans="1:6" x14ac:dyDescent="0.25">
      <c r="A9" s="89">
        <v>100</v>
      </c>
      <c r="B9" s="87" t="s">
        <v>5</v>
      </c>
      <c r="C9" s="89" t="s">
        <v>41</v>
      </c>
      <c r="D9" s="89" t="s">
        <v>44</v>
      </c>
      <c r="E9" s="90">
        <v>85600000</v>
      </c>
      <c r="F9" s="90"/>
    </row>
    <row r="10" spans="1:6" x14ac:dyDescent="0.25">
      <c r="A10" s="89">
        <v>101</v>
      </c>
      <c r="B10" s="87" t="s">
        <v>6</v>
      </c>
      <c r="C10" s="89" t="s">
        <v>41</v>
      </c>
      <c r="D10" s="89" t="s">
        <v>44</v>
      </c>
      <c r="E10" s="90">
        <v>119250073</v>
      </c>
      <c r="F10" s="90"/>
    </row>
    <row r="11" spans="1:6" x14ac:dyDescent="0.25">
      <c r="A11" s="89">
        <v>102</v>
      </c>
      <c r="B11" s="87" t="s">
        <v>7</v>
      </c>
      <c r="C11" s="89" t="s">
        <v>41</v>
      </c>
      <c r="D11" s="89" t="s">
        <v>44</v>
      </c>
      <c r="E11" s="90">
        <v>48380000</v>
      </c>
      <c r="F11" s="90"/>
    </row>
    <row r="12" spans="1:6" x14ac:dyDescent="0.25">
      <c r="A12" s="89">
        <v>103</v>
      </c>
      <c r="B12" s="87" t="s">
        <v>14</v>
      </c>
      <c r="C12" s="89" t="s">
        <v>41</v>
      </c>
      <c r="D12" s="89" t="s">
        <v>44</v>
      </c>
      <c r="E12" s="91">
        <v>3002600</v>
      </c>
      <c r="F12" s="90"/>
    </row>
    <row r="13" spans="1:6" x14ac:dyDescent="0.25">
      <c r="A13" s="89">
        <v>104</v>
      </c>
      <c r="B13" s="87" t="s">
        <v>15</v>
      </c>
      <c r="C13" s="89" t="s">
        <v>41</v>
      </c>
      <c r="D13" s="89" t="s">
        <v>44</v>
      </c>
      <c r="E13" s="90">
        <v>27380000</v>
      </c>
      <c r="F13" s="90"/>
    </row>
    <row r="14" spans="1:6" x14ac:dyDescent="0.25">
      <c r="A14" s="89">
        <v>105</v>
      </c>
      <c r="B14" s="87" t="s">
        <v>8</v>
      </c>
      <c r="C14" s="89" t="s">
        <v>41</v>
      </c>
      <c r="D14" s="89" t="s">
        <v>44</v>
      </c>
      <c r="E14" s="90"/>
      <c r="F14" s="90"/>
    </row>
    <row r="15" spans="1:6" x14ac:dyDescent="0.25">
      <c r="A15" s="89">
        <v>106</v>
      </c>
      <c r="B15" s="87" t="s">
        <v>9</v>
      </c>
      <c r="C15" s="89" t="s">
        <v>41</v>
      </c>
      <c r="D15" s="89" t="s">
        <v>44</v>
      </c>
      <c r="E15" s="90"/>
      <c r="F15" s="90"/>
    </row>
    <row r="16" spans="1:6" x14ac:dyDescent="0.25">
      <c r="A16" s="89"/>
      <c r="B16" s="88" t="s">
        <v>10</v>
      </c>
      <c r="C16" s="89"/>
      <c r="D16" s="89"/>
      <c r="E16" s="90"/>
      <c r="F16" s="90"/>
    </row>
    <row r="17" spans="1:6" x14ac:dyDescent="0.25">
      <c r="A17" s="89">
        <v>120</v>
      </c>
      <c r="B17" s="87" t="s">
        <v>13</v>
      </c>
      <c r="C17" s="89" t="s">
        <v>41</v>
      </c>
      <c r="D17" s="89" t="s">
        <v>44</v>
      </c>
      <c r="E17" s="90">
        <v>29630000</v>
      </c>
      <c r="F17" s="90"/>
    </row>
    <row r="18" spans="1:6" x14ac:dyDescent="0.25">
      <c r="A18" s="89">
        <v>121</v>
      </c>
      <c r="B18" s="87" t="s">
        <v>16</v>
      </c>
      <c r="C18" s="89" t="s">
        <v>41</v>
      </c>
      <c r="D18" s="89" t="s">
        <v>44</v>
      </c>
      <c r="E18" s="90">
        <v>-29630000</v>
      </c>
      <c r="F18" s="90"/>
    </row>
    <row r="19" spans="1:6" x14ac:dyDescent="0.25">
      <c r="A19" s="89">
        <v>122</v>
      </c>
      <c r="B19" s="87" t="s">
        <v>17</v>
      </c>
      <c r="C19" s="89" t="s">
        <v>41</v>
      </c>
      <c r="D19" s="89" t="s">
        <v>44</v>
      </c>
      <c r="E19" s="90">
        <v>350000000</v>
      </c>
      <c r="F19" s="90"/>
    </row>
    <row r="20" spans="1:6" x14ac:dyDescent="0.25">
      <c r="A20" s="89">
        <v>123</v>
      </c>
      <c r="B20" s="87" t="s">
        <v>18</v>
      </c>
      <c r="C20" s="89" t="s">
        <v>41</v>
      </c>
      <c r="D20" s="89" t="s">
        <v>44</v>
      </c>
      <c r="E20" s="90">
        <v>-157500073</v>
      </c>
      <c r="F20" s="90"/>
    </row>
    <row r="21" spans="1:6" x14ac:dyDescent="0.25">
      <c r="A21" s="89">
        <v>124</v>
      </c>
      <c r="B21" s="87" t="s">
        <v>12</v>
      </c>
      <c r="C21" s="89" t="s">
        <v>41</v>
      </c>
      <c r="D21" s="89" t="s">
        <v>44</v>
      </c>
      <c r="E21" s="90">
        <v>98000000</v>
      </c>
      <c r="F21" s="90"/>
    </row>
    <row r="22" spans="1:6" x14ac:dyDescent="0.25">
      <c r="A22" s="89">
        <v>125</v>
      </c>
      <c r="B22" s="87" t="s">
        <v>19</v>
      </c>
      <c r="C22" s="89" t="s">
        <v>41</v>
      </c>
      <c r="D22" s="89" t="s">
        <v>44</v>
      </c>
      <c r="E22" s="90">
        <v>-98000000</v>
      </c>
      <c r="F22" s="90"/>
    </row>
    <row r="23" spans="1:6" x14ac:dyDescent="0.25">
      <c r="A23" s="89">
        <v>126</v>
      </c>
      <c r="B23" s="87" t="s">
        <v>11</v>
      </c>
      <c r="C23" s="89" t="s">
        <v>41</v>
      </c>
      <c r="D23" s="89" t="s">
        <v>44</v>
      </c>
      <c r="E23" s="90">
        <v>300000000</v>
      </c>
      <c r="F23" s="90"/>
    </row>
    <row r="24" spans="1:6" x14ac:dyDescent="0.25">
      <c r="A24" s="89"/>
      <c r="B24" s="88" t="s">
        <v>20</v>
      </c>
      <c r="C24" s="89"/>
      <c r="D24" s="89"/>
      <c r="E24" s="90"/>
      <c r="F24" s="90"/>
    </row>
    <row r="25" spans="1:6" x14ac:dyDescent="0.25">
      <c r="A25" s="89"/>
      <c r="B25" s="88" t="s">
        <v>21</v>
      </c>
      <c r="C25" s="89"/>
      <c r="D25" s="89"/>
      <c r="E25" s="90"/>
      <c r="F25" s="90"/>
    </row>
    <row r="26" spans="1:6" x14ac:dyDescent="0.25">
      <c r="A26" s="89">
        <v>200</v>
      </c>
      <c r="B26" s="87" t="s">
        <v>22</v>
      </c>
      <c r="C26" s="89" t="s">
        <v>42</v>
      </c>
      <c r="D26" s="89" t="s">
        <v>44</v>
      </c>
      <c r="E26" s="90"/>
      <c r="F26" s="90">
        <v>45683600</v>
      </c>
    </row>
    <row r="27" spans="1:6" x14ac:dyDescent="0.25">
      <c r="A27" s="89"/>
      <c r="B27" s="88" t="s">
        <v>24</v>
      </c>
      <c r="C27" s="89"/>
      <c r="D27" s="89"/>
      <c r="E27" s="90"/>
      <c r="F27" s="90"/>
    </row>
    <row r="28" spans="1:6" x14ac:dyDescent="0.25">
      <c r="A28" s="89">
        <v>201</v>
      </c>
      <c r="B28" s="87" t="s">
        <v>23</v>
      </c>
      <c r="C28" s="89" t="s">
        <v>42</v>
      </c>
      <c r="D28" s="89" t="s">
        <v>44</v>
      </c>
      <c r="E28" s="90"/>
      <c r="F28" s="90"/>
    </row>
    <row r="29" spans="1:6" x14ac:dyDescent="0.25">
      <c r="A29" s="89"/>
      <c r="B29" s="88" t="s">
        <v>25</v>
      </c>
      <c r="C29" s="89"/>
      <c r="D29" s="89"/>
      <c r="E29" s="90"/>
      <c r="F29" s="90"/>
    </row>
    <row r="30" spans="1:6" x14ac:dyDescent="0.25">
      <c r="A30" s="89">
        <v>300</v>
      </c>
      <c r="B30" s="87" t="s">
        <v>26</v>
      </c>
      <c r="C30" s="89" t="s">
        <v>42</v>
      </c>
      <c r="D30" s="89" t="s">
        <v>44</v>
      </c>
      <c r="E30" s="90"/>
      <c r="F30" s="90">
        <v>730429000</v>
      </c>
    </row>
    <row r="31" spans="1:6" x14ac:dyDescent="0.25">
      <c r="A31" s="89">
        <v>301</v>
      </c>
      <c r="B31" s="87" t="s">
        <v>27</v>
      </c>
      <c r="C31" s="89" t="s">
        <v>42</v>
      </c>
      <c r="D31" s="89" t="s">
        <v>44</v>
      </c>
      <c r="E31" s="90"/>
      <c r="F31" s="90"/>
    </row>
    <row r="32" spans="1:6" x14ac:dyDescent="0.25">
      <c r="A32" s="89"/>
      <c r="B32" s="88" t="s">
        <v>28</v>
      </c>
      <c r="C32" s="89"/>
      <c r="D32" s="89"/>
      <c r="E32" s="90"/>
      <c r="F32" s="90"/>
    </row>
    <row r="33" spans="1:6" x14ac:dyDescent="0.25">
      <c r="A33" s="89">
        <v>400</v>
      </c>
      <c r="B33" s="87" t="s">
        <v>29</v>
      </c>
      <c r="C33" s="89" t="s">
        <v>42</v>
      </c>
      <c r="D33" s="89" t="s">
        <v>45</v>
      </c>
      <c r="E33" s="90"/>
      <c r="F33" s="90">
        <v>578466500</v>
      </c>
    </row>
    <row r="34" spans="1:6" x14ac:dyDescent="0.25">
      <c r="A34" s="89">
        <v>401</v>
      </c>
      <c r="B34" s="87" t="s">
        <v>30</v>
      </c>
      <c r="C34" s="89" t="s">
        <v>42</v>
      </c>
      <c r="D34" s="89" t="s">
        <v>45</v>
      </c>
      <c r="E34" s="90"/>
      <c r="F34" s="90"/>
    </row>
    <row r="35" spans="1:6" x14ac:dyDescent="0.25">
      <c r="A35" s="89"/>
      <c r="B35" s="88" t="s">
        <v>31</v>
      </c>
      <c r="C35" s="89"/>
      <c r="D35" s="89"/>
      <c r="E35" s="90"/>
      <c r="F35" s="90"/>
    </row>
    <row r="36" spans="1:6" x14ac:dyDescent="0.25">
      <c r="A36" s="89">
        <v>403</v>
      </c>
      <c r="B36" s="87" t="s">
        <v>43</v>
      </c>
      <c r="C36" s="89" t="s">
        <v>41</v>
      </c>
      <c r="D36" s="89" t="s">
        <v>45</v>
      </c>
      <c r="E36" s="90">
        <v>438160000</v>
      </c>
      <c r="F36" s="90"/>
    </row>
    <row r="37" spans="1:6" x14ac:dyDescent="0.25">
      <c r="A37" s="89"/>
      <c r="B37" s="88" t="s">
        <v>32</v>
      </c>
      <c r="C37" s="89"/>
      <c r="D37" s="89"/>
      <c r="E37" s="90"/>
      <c r="F37" s="90"/>
    </row>
    <row r="38" spans="1:6" x14ac:dyDescent="0.25">
      <c r="A38" s="89">
        <v>400</v>
      </c>
      <c r="B38" s="87" t="s">
        <v>33</v>
      </c>
      <c r="C38" s="89" t="s">
        <v>41</v>
      </c>
      <c r="D38" s="89" t="s">
        <v>45</v>
      </c>
      <c r="E38" s="90">
        <v>11500000</v>
      </c>
      <c r="F38" s="90"/>
    </row>
    <row r="39" spans="1:6" x14ac:dyDescent="0.25">
      <c r="A39" s="89">
        <v>401</v>
      </c>
      <c r="B39" s="87" t="s">
        <v>34</v>
      </c>
      <c r="C39" s="89" t="s">
        <v>41</v>
      </c>
      <c r="D39" s="89" t="s">
        <v>45</v>
      </c>
      <c r="E39" s="90"/>
      <c r="F39" s="90"/>
    </row>
    <row r="40" spans="1:6" x14ac:dyDescent="0.25">
      <c r="A40" s="89">
        <v>402</v>
      </c>
      <c r="B40" s="87" t="s">
        <v>120</v>
      </c>
      <c r="C40" s="89" t="s">
        <v>41</v>
      </c>
      <c r="D40" s="89" t="s">
        <v>45</v>
      </c>
      <c r="E40" s="90">
        <v>239166</v>
      </c>
      <c r="F40" s="90"/>
    </row>
    <row r="41" spans="1:6" x14ac:dyDescent="0.25">
      <c r="A41" s="89">
        <v>403</v>
      </c>
      <c r="B41" s="87" t="s">
        <v>35</v>
      </c>
      <c r="C41" s="89" t="s">
        <v>41</v>
      </c>
      <c r="D41" s="89" t="s">
        <v>45</v>
      </c>
      <c r="E41" s="90">
        <v>1000000</v>
      </c>
      <c r="F41" s="90"/>
    </row>
    <row r="42" spans="1:6" x14ac:dyDescent="0.25">
      <c r="A42" s="89">
        <v>404</v>
      </c>
      <c r="B42" s="87" t="s">
        <v>36</v>
      </c>
      <c r="C42" s="89" t="s">
        <v>41</v>
      </c>
      <c r="D42" s="89" t="s">
        <v>45</v>
      </c>
      <c r="E42" s="90">
        <v>500000</v>
      </c>
      <c r="F42" s="90"/>
    </row>
    <row r="43" spans="1:6" x14ac:dyDescent="0.25">
      <c r="A43" s="89">
        <v>405</v>
      </c>
      <c r="B43" s="87" t="s">
        <v>119</v>
      </c>
      <c r="C43" s="89" t="s">
        <v>41</v>
      </c>
      <c r="D43" s="89" t="s">
        <v>45</v>
      </c>
      <c r="E43" s="90">
        <v>4500000</v>
      </c>
      <c r="F43" s="90"/>
    </row>
    <row r="44" spans="1:6" x14ac:dyDescent="0.25">
      <c r="A44" s="89">
        <v>406</v>
      </c>
      <c r="B44" s="87" t="s">
        <v>37</v>
      </c>
      <c r="C44" s="89" t="s">
        <v>41</v>
      </c>
      <c r="D44" s="89" t="s">
        <v>45</v>
      </c>
      <c r="E44" s="90">
        <v>0</v>
      </c>
      <c r="F44" s="90"/>
    </row>
    <row r="45" spans="1:6" x14ac:dyDescent="0.25">
      <c r="A45" s="89">
        <v>407</v>
      </c>
      <c r="B45" s="87" t="s">
        <v>38</v>
      </c>
      <c r="C45" s="89" t="s">
        <v>41</v>
      </c>
      <c r="D45" s="89" t="s">
        <v>45</v>
      </c>
      <c r="E45" s="90">
        <v>1458334</v>
      </c>
      <c r="F45" s="90"/>
    </row>
    <row r="46" spans="1:6" x14ac:dyDescent="0.25">
      <c r="A46" s="89">
        <v>408</v>
      </c>
      <c r="B46" s="87" t="s">
        <v>39</v>
      </c>
      <c r="C46" s="89" t="s">
        <v>41</v>
      </c>
      <c r="D46" s="89" t="s">
        <v>45</v>
      </c>
      <c r="E46" s="92">
        <v>0</v>
      </c>
      <c r="F46" s="92"/>
    </row>
    <row r="47" spans="1:6" x14ac:dyDescent="0.25">
      <c r="A47" s="89">
        <v>409</v>
      </c>
      <c r="B47" s="87" t="s">
        <v>40</v>
      </c>
      <c r="C47" s="89" t="s">
        <v>41</v>
      </c>
      <c r="D47" s="93" t="s">
        <v>45</v>
      </c>
      <c r="E47" s="90">
        <v>7380000</v>
      </c>
      <c r="F47" s="90"/>
    </row>
    <row r="48" spans="1:6" x14ac:dyDescent="0.25">
      <c r="A48" s="87"/>
      <c r="B48" s="87" t="s">
        <v>121</v>
      </c>
      <c r="C48" s="89" t="s">
        <v>41</v>
      </c>
      <c r="D48" s="89" t="s">
        <v>45</v>
      </c>
      <c r="E48" s="94">
        <v>113729000</v>
      </c>
      <c r="F48" s="87"/>
    </row>
    <row r="49" spans="1:6" x14ac:dyDescent="0.25">
      <c r="A49" s="114" t="s">
        <v>111</v>
      </c>
      <c r="B49" s="115"/>
      <c r="C49" s="115"/>
      <c r="D49" s="116"/>
      <c r="E49" s="95">
        <f>SUM(E9:E48)</f>
        <v>1354579100</v>
      </c>
      <c r="F49" s="95">
        <f>F26+F30+F33</f>
        <v>1354579100</v>
      </c>
    </row>
  </sheetData>
  <mergeCells count="3">
    <mergeCell ref="A3:F3"/>
    <mergeCell ref="A4:F4"/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>&amp;R102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4" workbookViewId="0">
      <selection activeCell="M24" sqref="M24"/>
    </sheetView>
  </sheetViews>
  <sheetFormatPr defaultRowHeight="15" x14ac:dyDescent="0.25"/>
  <cols>
    <col min="1" max="1" width="3" customWidth="1"/>
    <col min="2" max="2" width="13.140625" customWidth="1"/>
    <col min="3" max="3" width="3.5703125" customWidth="1"/>
    <col min="4" max="4" width="8.7109375" customWidth="1"/>
    <col min="5" max="5" width="5" customWidth="1"/>
    <col min="6" max="6" width="3.7109375" customWidth="1"/>
    <col min="7" max="7" width="12.5703125" customWidth="1"/>
    <col min="8" max="8" width="13.5703125" customWidth="1"/>
    <col min="9" max="9" width="4.85546875" customWidth="1"/>
    <col min="10" max="10" width="4.7109375" customWidth="1"/>
    <col min="11" max="11" width="6.140625" customWidth="1"/>
    <col min="12" max="12" width="11.5703125" customWidth="1"/>
    <col min="13" max="13" width="11.42578125" customWidth="1"/>
    <col min="14" max="14" width="3.85546875" customWidth="1"/>
    <col min="15" max="15" width="12.5703125" customWidth="1"/>
    <col min="16" max="16" width="2.7109375" customWidth="1"/>
    <col min="17" max="17" width="14.28515625" customWidth="1"/>
    <col min="18" max="18" width="5.42578125" customWidth="1"/>
    <col min="19" max="19" width="13" customWidth="1"/>
  </cols>
  <sheetData>
    <row r="1" spans="1:19" x14ac:dyDescent="0.25">
      <c r="A1" s="202" t="s">
        <v>81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19" x14ac:dyDescent="0.25">
      <c r="A2" s="202" t="s">
        <v>82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x14ac:dyDescent="0.25">
      <c r="A3" s="202" t="s">
        <v>83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60" customHeight="1" x14ac:dyDescent="0.25">
      <c r="A4" s="188" t="s">
        <v>49</v>
      </c>
      <c r="B4" s="188" t="s">
        <v>50</v>
      </c>
      <c r="C4" s="188" t="s">
        <v>64</v>
      </c>
      <c r="D4" s="188"/>
      <c r="E4" s="188"/>
      <c r="F4" s="188" t="s">
        <v>65</v>
      </c>
      <c r="G4" s="188"/>
      <c r="H4" s="188"/>
      <c r="I4" s="201" t="s">
        <v>56</v>
      </c>
      <c r="J4" s="201" t="s">
        <v>57</v>
      </c>
      <c r="K4" s="201" t="s">
        <v>59</v>
      </c>
      <c r="L4" s="201" t="s">
        <v>60</v>
      </c>
      <c r="M4" s="201" t="s">
        <v>61</v>
      </c>
      <c r="N4" s="201" t="s">
        <v>68</v>
      </c>
      <c r="O4" s="201"/>
      <c r="P4" s="201" t="s">
        <v>69</v>
      </c>
      <c r="Q4" s="201"/>
      <c r="R4" s="201" t="s">
        <v>62</v>
      </c>
      <c r="S4" s="201" t="s">
        <v>63</v>
      </c>
    </row>
    <row r="5" spans="1:19" ht="24" x14ac:dyDescent="0.25">
      <c r="A5" s="188"/>
      <c r="B5" s="188"/>
      <c r="C5" s="105" t="s">
        <v>58</v>
      </c>
      <c r="D5" s="105" t="s">
        <v>51</v>
      </c>
      <c r="E5" s="105" t="s">
        <v>52</v>
      </c>
      <c r="F5" s="105" t="s">
        <v>53</v>
      </c>
      <c r="G5" s="105" t="s">
        <v>54</v>
      </c>
      <c r="H5" s="105" t="s">
        <v>55</v>
      </c>
      <c r="I5" s="201"/>
      <c r="J5" s="201"/>
      <c r="K5" s="201"/>
      <c r="L5" s="201"/>
      <c r="M5" s="201"/>
      <c r="N5" s="120" t="s">
        <v>70</v>
      </c>
      <c r="O5" s="120" t="s">
        <v>55</v>
      </c>
      <c r="P5" s="120" t="s">
        <v>70</v>
      </c>
      <c r="Q5" s="120" t="s">
        <v>55</v>
      </c>
      <c r="R5" s="201"/>
      <c r="S5" s="201"/>
    </row>
    <row r="6" spans="1:19" x14ac:dyDescent="0.25">
      <c r="A6" s="80"/>
      <c r="B6" s="80"/>
      <c r="C6" s="80"/>
      <c r="D6" s="80"/>
      <c r="E6" s="80"/>
      <c r="F6" s="121"/>
      <c r="G6" s="122"/>
      <c r="H6" s="122"/>
      <c r="I6" s="122"/>
      <c r="J6" s="122"/>
      <c r="K6" s="122"/>
      <c r="L6" s="122"/>
      <c r="M6" s="122"/>
      <c r="N6" s="123"/>
      <c r="O6" s="122"/>
      <c r="P6" s="122"/>
      <c r="Q6" s="122"/>
      <c r="R6" s="122"/>
      <c r="S6" s="122"/>
    </row>
    <row r="7" spans="1:19" x14ac:dyDescent="0.25">
      <c r="A7" s="80"/>
      <c r="B7" s="105" t="s">
        <v>66</v>
      </c>
      <c r="C7" s="80"/>
      <c r="D7" s="80"/>
      <c r="E7" s="80"/>
      <c r="F7" s="80"/>
      <c r="G7" s="81"/>
      <c r="H7" s="81"/>
      <c r="I7" s="81"/>
      <c r="J7" s="81"/>
      <c r="K7" s="81"/>
      <c r="L7" s="81"/>
      <c r="M7" s="81"/>
      <c r="N7" s="124"/>
      <c r="O7" s="81"/>
      <c r="P7" s="124"/>
      <c r="Q7" s="81"/>
      <c r="R7" s="81"/>
      <c r="S7" s="81"/>
    </row>
    <row r="8" spans="1:19" x14ac:dyDescent="0.25">
      <c r="A8" s="80">
        <v>1</v>
      </c>
      <c r="B8" s="80" t="s">
        <v>67</v>
      </c>
      <c r="C8" s="80"/>
      <c r="D8" s="80"/>
      <c r="E8" s="80"/>
      <c r="F8" s="80"/>
      <c r="G8" s="81">
        <v>300000000</v>
      </c>
      <c r="H8" s="81">
        <v>300000000</v>
      </c>
      <c r="I8" s="81"/>
      <c r="J8" s="81"/>
      <c r="K8" s="125">
        <v>0</v>
      </c>
      <c r="L8" s="81"/>
      <c r="M8" s="81"/>
      <c r="N8" s="124">
        <v>0</v>
      </c>
      <c r="O8" s="81"/>
      <c r="P8" s="124">
        <v>0</v>
      </c>
      <c r="Q8" s="81"/>
      <c r="R8" s="81"/>
      <c r="S8" s="81">
        <v>300000000</v>
      </c>
    </row>
    <row r="9" spans="1:19" x14ac:dyDescent="0.25">
      <c r="A9" s="80"/>
      <c r="B9" s="80"/>
      <c r="C9" s="80"/>
      <c r="D9" s="80"/>
      <c r="E9" s="80"/>
      <c r="F9" s="80"/>
      <c r="G9" s="81"/>
      <c r="H9" s="81"/>
      <c r="I9" s="81"/>
      <c r="J9" s="81"/>
      <c r="K9" s="81"/>
      <c r="L9" s="81"/>
      <c r="M9" s="81"/>
      <c r="N9" s="124"/>
      <c r="O9" s="81"/>
      <c r="P9" s="124"/>
      <c r="Q9" s="81"/>
      <c r="R9" s="81"/>
      <c r="S9" s="81"/>
    </row>
    <row r="10" spans="1:19" x14ac:dyDescent="0.25">
      <c r="A10" s="80"/>
      <c r="B10" s="80" t="s">
        <v>71</v>
      </c>
      <c r="C10" s="80"/>
      <c r="D10" s="80"/>
      <c r="E10" s="80"/>
      <c r="F10" s="80"/>
      <c r="G10" s="81">
        <v>300000000</v>
      </c>
      <c r="H10" s="81">
        <v>300000000</v>
      </c>
      <c r="I10" s="81"/>
      <c r="J10" s="81"/>
      <c r="K10" s="81"/>
      <c r="L10" s="81"/>
      <c r="M10" s="81"/>
      <c r="N10" s="124"/>
      <c r="O10" s="81"/>
      <c r="P10" s="124"/>
      <c r="Q10" s="81"/>
      <c r="R10" s="81"/>
      <c r="S10" s="81">
        <v>300000000</v>
      </c>
    </row>
    <row r="11" spans="1:19" x14ac:dyDescent="0.25">
      <c r="A11" s="80"/>
      <c r="B11" s="80"/>
      <c r="C11" s="80"/>
      <c r="D11" s="80"/>
      <c r="E11" s="80"/>
      <c r="F11" s="80"/>
      <c r="G11" s="81"/>
      <c r="H11" s="81"/>
      <c r="I11" s="81"/>
      <c r="J11" s="81"/>
      <c r="K11" s="81"/>
      <c r="L11" s="81"/>
      <c r="M11" s="81"/>
      <c r="N11" s="124"/>
      <c r="O11" s="81"/>
      <c r="P11" s="124"/>
      <c r="Q11" s="81"/>
      <c r="R11" s="81"/>
      <c r="S11" s="81"/>
    </row>
    <row r="12" spans="1:19" x14ac:dyDescent="0.25">
      <c r="A12" s="80"/>
      <c r="B12" s="105" t="s">
        <v>72</v>
      </c>
      <c r="C12" s="80"/>
      <c r="D12" s="80"/>
      <c r="E12" s="80"/>
      <c r="F12" s="80"/>
      <c r="G12" s="81"/>
      <c r="H12" s="81"/>
      <c r="I12" s="81"/>
      <c r="J12" s="81"/>
      <c r="K12" s="81"/>
      <c r="L12" s="81"/>
      <c r="M12" s="81"/>
      <c r="N12" s="124"/>
      <c r="O12" s="81"/>
      <c r="P12" s="124"/>
      <c r="Q12" s="81"/>
      <c r="R12" s="81"/>
      <c r="S12" s="81"/>
    </row>
    <row r="13" spans="1:19" x14ac:dyDescent="0.25">
      <c r="A13" s="80">
        <v>1</v>
      </c>
      <c r="B13" s="80" t="s">
        <v>73</v>
      </c>
      <c r="C13" s="80">
        <v>12</v>
      </c>
      <c r="D13" s="80" t="s">
        <v>77</v>
      </c>
      <c r="E13" s="80">
        <v>2006</v>
      </c>
      <c r="F13" s="80">
        <v>1</v>
      </c>
      <c r="G13" s="81">
        <v>350000000</v>
      </c>
      <c r="H13" s="81">
        <v>350000000</v>
      </c>
      <c r="I13" s="81"/>
      <c r="J13" s="124">
        <v>20</v>
      </c>
      <c r="K13" s="125">
        <v>0.05</v>
      </c>
      <c r="L13" s="81">
        <v>1458334</v>
      </c>
      <c r="M13" s="81">
        <v>1458334</v>
      </c>
      <c r="N13" s="124">
        <v>108</v>
      </c>
      <c r="O13" s="81">
        <f>N13*M13</f>
        <v>157500072</v>
      </c>
      <c r="P13" s="124">
        <v>1</v>
      </c>
      <c r="Q13" s="81">
        <v>1458334</v>
      </c>
      <c r="R13" s="81"/>
      <c r="S13" s="81">
        <f>H13-O13</f>
        <v>192499928</v>
      </c>
    </row>
    <row r="14" spans="1:19" x14ac:dyDescent="0.25">
      <c r="A14" s="80"/>
      <c r="B14" s="80"/>
      <c r="C14" s="80"/>
      <c r="D14" s="80"/>
      <c r="E14" s="80"/>
      <c r="F14" s="80"/>
      <c r="G14" s="81"/>
      <c r="H14" s="81"/>
      <c r="I14" s="81"/>
      <c r="J14" s="124"/>
      <c r="K14" s="81"/>
      <c r="L14" s="81"/>
      <c r="M14" s="81"/>
      <c r="N14" s="124"/>
      <c r="O14" s="81"/>
      <c r="P14" s="124"/>
      <c r="Q14" s="81"/>
      <c r="R14" s="81"/>
      <c r="S14" s="81"/>
    </row>
    <row r="15" spans="1:19" x14ac:dyDescent="0.25">
      <c r="A15" s="80"/>
      <c r="B15" s="80" t="s">
        <v>71</v>
      </c>
      <c r="C15" s="80"/>
      <c r="D15" s="80"/>
      <c r="E15" s="80"/>
      <c r="F15" s="80"/>
      <c r="G15" s="81">
        <v>350000000</v>
      </c>
      <c r="H15" s="81">
        <v>350000000</v>
      </c>
      <c r="I15" s="81"/>
      <c r="J15" s="124"/>
      <c r="K15" s="81"/>
      <c r="L15" s="81">
        <v>1458334</v>
      </c>
      <c r="M15" s="81">
        <v>1458334</v>
      </c>
      <c r="N15" s="124"/>
      <c r="O15" s="81">
        <v>157500073</v>
      </c>
      <c r="P15" s="124"/>
      <c r="Q15" s="81">
        <v>1458334</v>
      </c>
      <c r="R15" s="81"/>
      <c r="S15" s="81">
        <v>192499927</v>
      </c>
    </row>
    <row r="16" spans="1:19" x14ac:dyDescent="0.25">
      <c r="A16" s="80"/>
      <c r="B16" s="80"/>
      <c r="C16" s="80"/>
      <c r="D16" s="80"/>
      <c r="E16" s="80"/>
      <c r="F16" s="80"/>
      <c r="G16" s="81"/>
      <c r="H16" s="81"/>
      <c r="I16" s="81"/>
      <c r="J16" s="124"/>
      <c r="K16" s="81"/>
      <c r="L16" s="81"/>
      <c r="M16" s="81"/>
      <c r="N16" s="124"/>
      <c r="O16" s="81"/>
      <c r="P16" s="124"/>
      <c r="Q16" s="81"/>
      <c r="R16" s="81"/>
      <c r="S16" s="81"/>
    </row>
    <row r="17" spans="1:19" x14ac:dyDescent="0.25">
      <c r="A17" s="80"/>
      <c r="B17" s="105" t="s">
        <v>74</v>
      </c>
      <c r="C17" s="80"/>
      <c r="D17" s="80"/>
      <c r="E17" s="80"/>
      <c r="F17" s="80"/>
      <c r="G17" s="81"/>
      <c r="H17" s="81"/>
      <c r="I17" s="81"/>
      <c r="J17" s="124"/>
      <c r="K17" s="81"/>
      <c r="L17" s="81"/>
      <c r="M17" s="81"/>
      <c r="N17" s="124"/>
      <c r="O17" s="81"/>
      <c r="P17" s="124"/>
      <c r="Q17" s="81"/>
      <c r="R17" s="81"/>
      <c r="S17" s="81"/>
    </row>
    <row r="18" spans="1:19" x14ac:dyDescent="0.25">
      <c r="A18" s="80">
        <v>1</v>
      </c>
      <c r="B18" s="80" t="s">
        <v>75</v>
      </c>
      <c r="C18" s="80">
        <v>12</v>
      </c>
      <c r="D18" s="80" t="s">
        <v>78</v>
      </c>
      <c r="E18" s="80">
        <v>2006</v>
      </c>
      <c r="F18" s="80">
        <v>1</v>
      </c>
      <c r="G18" s="81">
        <v>85000000</v>
      </c>
      <c r="H18" s="81">
        <v>85000000</v>
      </c>
      <c r="I18" s="81"/>
      <c r="J18" s="124">
        <v>8</v>
      </c>
      <c r="K18" s="126">
        <v>0.125</v>
      </c>
      <c r="L18" s="81">
        <f>SUM(H18*K18/12)</f>
        <v>885416.66666666663</v>
      </c>
      <c r="M18" s="81">
        <f>SUM(H18*K18/12)</f>
        <v>885416.66666666663</v>
      </c>
      <c r="N18" s="124">
        <v>96</v>
      </c>
      <c r="O18" s="81">
        <f>N18*M18</f>
        <v>85000000</v>
      </c>
      <c r="P18" s="124">
        <v>1</v>
      </c>
      <c r="Q18" s="81">
        <f>O18*K18/12</f>
        <v>885416.66666666663</v>
      </c>
      <c r="R18" s="81"/>
      <c r="S18" s="81">
        <f>H18-O18</f>
        <v>0</v>
      </c>
    </row>
    <row r="19" spans="1:19" x14ac:dyDescent="0.25">
      <c r="A19" s="80">
        <v>2</v>
      </c>
      <c r="B19" s="80" t="s">
        <v>76</v>
      </c>
      <c r="C19" s="80">
        <v>12</v>
      </c>
      <c r="D19" s="80" t="s">
        <v>78</v>
      </c>
      <c r="E19" s="80">
        <v>2006</v>
      </c>
      <c r="F19" s="80">
        <v>1</v>
      </c>
      <c r="G19" s="81">
        <v>13000000</v>
      </c>
      <c r="H19" s="81">
        <v>13000000</v>
      </c>
      <c r="I19" s="81"/>
      <c r="J19" s="124">
        <v>4</v>
      </c>
      <c r="K19" s="126">
        <v>0.25</v>
      </c>
      <c r="L19" s="81">
        <f>SUM(H19*K19/12)</f>
        <v>270833.33333333331</v>
      </c>
      <c r="M19" s="81">
        <f>SUM(H19*K19/12)</f>
        <v>270833.33333333331</v>
      </c>
      <c r="N19" s="124">
        <v>48</v>
      </c>
      <c r="O19" s="81">
        <f>M19*N19</f>
        <v>13000000</v>
      </c>
      <c r="P19" s="124">
        <v>1</v>
      </c>
      <c r="Q19" s="81">
        <f>O19*K19/12</f>
        <v>270833.33333333331</v>
      </c>
      <c r="R19" s="81"/>
      <c r="S19" s="81">
        <f>H19-O19</f>
        <v>0</v>
      </c>
    </row>
    <row r="20" spans="1:19" x14ac:dyDescent="0.25">
      <c r="A20" s="80"/>
      <c r="B20" s="80"/>
      <c r="C20" s="80"/>
      <c r="D20" s="80"/>
      <c r="E20" s="80"/>
      <c r="F20" s="80"/>
      <c r="G20" s="81"/>
      <c r="H20" s="81"/>
      <c r="I20" s="81"/>
      <c r="J20" s="124"/>
      <c r="K20" s="81"/>
      <c r="L20" s="81"/>
      <c r="M20" s="81"/>
      <c r="N20" s="124"/>
      <c r="O20" s="81"/>
      <c r="P20" s="124"/>
      <c r="Q20" s="81"/>
      <c r="R20" s="81"/>
      <c r="S20" s="81"/>
    </row>
    <row r="21" spans="1:19" x14ac:dyDescent="0.25">
      <c r="A21" s="80"/>
      <c r="B21" s="80" t="s">
        <v>71</v>
      </c>
      <c r="C21" s="80"/>
      <c r="D21" s="80"/>
      <c r="E21" s="80"/>
      <c r="F21" s="80"/>
      <c r="G21" s="81">
        <f>G18+G19</f>
        <v>98000000</v>
      </c>
      <c r="H21" s="81">
        <f>H18+H19</f>
        <v>98000000</v>
      </c>
      <c r="I21" s="81"/>
      <c r="J21" s="124"/>
      <c r="K21" s="81"/>
      <c r="L21" s="81">
        <f>L19+L18</f>
        <v>1156250</v>
      </c>
      <c r="M21" s="81">
        <f>M19+M18</f>
        <v>1156250</v>
      </c>
      <c r="N21" s="124"/>
      <c r="O21" s="81">
        <f>O18+O19</f>
        <v>98000000</v>
      </c>
      <c r="P21" s="124"/>
      <c r="Q21" s="81">
        <f>Q18+Q19</f>
        <v>1156250</v>
      </c>
      <c r="R21" s="81"/>
      <c r="S21" s="81">
        <f>S18+S19</f>
        <v>0</v>
      </c>
    </row>
    <row r="22" spans="1:19" x14ac:dyDescent="0.25">
      <c r="A22" s="80"/>
      <c r="B22" s="80"/>
      <c r="C22" s="80"/>
      <c r="D22" s="80"/>
      <c r="E22" s="80"/>
      <c r="F22" s="80"/>
      <c r="G22" s="81"/>
      <c r="H22" s="81"/>
      <c r="I22" s="81"/>
      <c r="J22" s="124"/>
      <c r="K22" s="81"/>
      <c r="L22" s="81"/>
      <c r="M22" s="81"/>
      <c r="N22" s="124"/>
      <c r="O22" s="81"/>
      <c r="P22" s="124"/>
      <c r="Q22" s="81"/>
      <c r="R22" s="81"/>
      <c r="S22" s="81"/>
    </row>
    <row r="23" spans="1:19" x14ac:dyDescent="0.25">
      <c r="A23" s="80"/>
      <c r="B23" s="105" t="s">
        <v>79</v>
      </c>
      <c r="C23" s="80"/>
      <c r="D23" s="80"/>
      <c r="E23" s="80"/>
      <c r="F23" s="80"/>
      <c r="G23" s="81"/>
      <c r="H23" s="81"/>
      <c r="I23" s="81"/>
      <c r="J23" s="124"/>
      <c r="K23" s="81"/>
      <c r="L23" s="81"/>
      <c r="M23" s="81"/>
      <c r="N23" s="124"/>
      <c r="O23" s="81"/>
      <c r="P23" s="124"/>
      <c r="Q23" s="81"/>
      <c r="R23" s="81"/>
      <c r="S23" s="81"/>
    </row>
    <row r="24" spans="1:19" x14ac:dyDescent="0.25">
      <c r="A24" s="80">
        <v>1</v>
      </c>
      <c r="B24" s="80" t="s">
        <v>80</v>
      </c>
      <c r="C24" s="80">
        <v>12</v>
      </c>
      <c r="D24" s="80" t="s">
        <v>77</v>
      </c>
      <c r="E24" s="80">
        <v>2006</v>
      </c>
      <c r="F24" s="80">
        <v>1</v>
      </c>
      <c r="G24" s="81">
        <v>29630000</v>
      </c>
      <c r="H24" s="81">
        <v>29630000</v>
      </c>
      <c r="I24" s="81"/>
      <c r="J24" s="124">
        <v>4</v>
      </c>
      <c r="K24" s="126">
        <v>0.25</v>
      </c>
      <c r="L24" s="81">
        <f>H24*K24/12</f>
        <v>617291.66666666663</v>
      </c>
      <c r="M24" s="81">
        <f>H24*K24/12</f>
        <v>617291.66666666663</v>
      </c>
      <c r="N24" s="124">
        <v>48</v>
      </c>
      <c r="O24" s="81">
        <f>N24*M24</f>
        <v>29630000</v>
      </c>
      <c r="P24" s="124">
        <v>1</v>
      </c>
      <c r="Q24" s="81">
        <f>O24*K24/12</f>
        <v>617291.66666666663</v>
      </c>
      <c r="R24" s="81"/>
      <c r="S24" s="81">
        <f>H24-O24</f>
        <v>0</v>
      </c>
    </row>
    <row r="25" spans="1:19" x14ac:dyDescent="0.25">
      <c r="A25" s="80"/>
      <c r="B25" s="80"/>
      <c r="C25" s="80"/>
      <c r="D25" s="80"/>
      <c r="E25" s="80"/>
      <c r="F25" s="80"/>
      <c r="G25" s="81"/>
      <c r="H25" s="81"/>
      <c r="I25" s="81"/>
      <c r="J25" s="124"/>
      <c r="K25" s="81"/>
      <c r="L25" s="81"/>
      <c r="M25" s="81"/>
      <c r="N25" s="124"/>
      <c r="O25" s="81"/>
      <c r="P25" s="124"/>
      <c r="Q25" s="81"/>
      <c r="R25" s="81"/>
      <c r="S25" s="81"/>
    </row>
    <row r="26" spans="1:19" x14ac:dyDescent="0.25">
      <c r="A26" s="80"/>
      <c r="B26" s="80" t="s">
        <v>71</v>
      </c>
      <c r="C26" s="80"/>
      <c r="D26" s="80"/>
      <c r="E26" s="80"/>
      <c r="F26" s="80"/>
      <c r="G26" s="81">
        <v>29630000</v>
      </c>
      <c r="H26" s="81">
        <v>29630000</v>
      </c>
      <c r="I26" s="81"/>
      <c r="J26" s="124"/>
      <c r="K26" s="81"/>
      <c r="L26" s="81">
        <v>617292</v>
      </c>
      <c r="M26" s="81">
        <v>617292</v>
      </c>
      <c r="N26" s="124"/>
      <c r="O26" s="81">
        <v>29630000</v>
      </c>
      <c r="P26" s="124"/>
      <c r="Q26" s="81">
        <v>617292</v>
      </c>
      <c r="R26" s="81"/>
      <c r="S26" s="81">
        <v>0</v>
      </c>
    </row>
    <row r="27" spans="1:19" x14ac:dyDescent="0.25">
      <c r="A27" s="127"/>
      <c r="B27" s="127"/>
      <c r="C27" s="127"/>
      <c r="D27" s="127"/>
      <c r="E27" s="127"/>
      <c r="F27" s="127"/>
      <c r="G27" s="128"/>
      <c r="H27" s="128"/>
      <c r="I27" s="128"/>
      <c r="J27" s="129"/>
      <c r="K27" s="128"/>
      <c r="L27" s="128"/>
      <c r="M27" s="128"/>
      <c r="N27" s="129"/>
      <c r="O27" s="128"/>
      <c r="P27" s="129"/>
      <c r="Q27" s="128"/>
      <c r="R27" s="128"/>
      <c r="S27" s="128"/>
    </row>
    <row r="28" spans="1:19" x14ac:dyDescent="0.25">
      <c r="A28" s="127"/>
      <c r="B28" s="127"/>
      <c r="C28" s="127"/>
      <c r="D28" s="127"/>
      <c r="E28" s="127"/>
      <c r="F28" s="127"/>
      <c r="G28" s="128"/>
      <c r="H28" s="128"/>
      <c r="I28" s="128"/>
      <c r="J28" s="129"/>
      <c r="K28" s="128"/>
      <c r="L28" s="128"/>
      <c r="M28" s="128"/>
      <c r="N28" s="129"/>
      <c r="O28" s="128"/>
      <c r="P28" s="129"/>
      <c r="Q28" s="128"/>
      <c r="R28" s="128"/>
      <c r="S28" s="128"/>
    </row>
    <row r="29" spans="1:19" x14ac:dyDescent="0.25">
      <c r="A29" s="127"/>
      <c r="B29" s="127"/>
      <c r="C29" s="127"/>
      <c r="D29" s="127"/>
      <c r="E29" s="127"/>
      <c r="F29" s="130"/>
      <c r="G29" s="131"/>
      <c r="H29" s="131"/>
      <c r="I29" s="131"/>
      <c r="J29" s="131"/>
      <c r="K29" s="131"/>
      <c r="L29" s="131"/>
      <c r="M29" s="131"/>
      <c r="N29" s="132"/>
      <c r="O29" s="131"/>
      <c r="P29" s="132"/>
      <c r="Q29" s="131"/>
      <c r="R29" s="131"/>
      <c r="S29" s="131"/>
    </row>
    <row r="30" spans="1:19" x14ac:dyDescent="0.25">
      <c r="A30" s="97"/>
      <c r="B30" s="97"/>
      <c r="C30" s="97"/>
      <c r="D30" s="97"/>
      <c r="E30" s="97"/>
      <c r="F30" s="100"/>
      <c r="G30" s="101"/>
      <c r="H30" s="101"/>
      <c r="I30" s="101"/>
      <c r="J30" s="101"/>
      <c r="K30" s="101"/>
      <c r="L30" s="101"/>
      <c r="M30" s="101"/>
      <c r="N30" s="102"/>
      <c r="O30" s="101"/>
      <c r="P30" s="102"/>
      <c r="Q30" s="101"/>
      <c r="R30" s="101"/>
      <c r="S30" s="101"/>
    </row>
    <row r="31" spans="1:19" x14ac:dyDescent="0.25">
      <c r="A31" s="97"/>
      <c r="B31" s="97"/>
      <c r="C31" s="97"/>
      <c r="D31" s="97"/>
      <c r="E31" s="97"/>
      <c r="F31" s="100"/>
      <c r="G31" s="100"/>
      <c r="H31" s="100"/>
      <c r="I31" s="100"/>
      <c r="J31" s="100"/>
      <c r="K31" s="100"/>
      <c r="L31" s="100"/>
      <c r="M31" s="100"/>
      <c r="N31" s="102"/>
      <c r="O31" s="100"/>
      <c r="P31" s="102"/>
      <c r="Q31" s="100"/>
      <c r="R31" s="100"/>
      <c r="S31" s="100"/>
    </row>
    <row r="32" spans="1:19" x14ac:dyDescent="0.25">
      <c r="A32" s="97"/>
      <c r="B32" s="97"/>
      <c r="C32" s="97"/>
      <c r="D32" s="97"/>
      <c r="E32" s="97"/>
      <c r="F32" s="100"/>
      <c r="G32" s="100"/>
      <c r="H32" s="100"/>
      <c r="I32" s="100"/>
      <c r="J32" s="100"/>
      <c r="K32" s="100"/>
      <c r="L32" s="100"/>
      <c r="M32" s="100"/>
      <c r="N32" s="102"/>
      <c r="O32" s="100"/>
      <c r="P32" s="102"/>
      <c r="Q32" s="100"/>
      <c r="R32" s="100"/>
      <c r="S32" s="100"/>
    </row>
    <row r="33" spans="1:19" x14ac:dyDescent="0.25">
      <c r="A33" s="96"/>
      <c r="B33" s="96"/>
      <c r="C33" s="96"/>
      <c r="D33" s="96"/>
      <c r="E33" s="96"/>
      <c r="F33" s="98"/>
      <c r="G33" s="98"/>
      <c r="H33" s="98"/>
      <c r="I33" s="98"/>
      <c r="J33" s="98"/>
      <c r="K33" s="98"/>
      <c r="L33" s="98"/>
      <c r="M33" s="98"/>
      <c r="N33" s="99"/>
      <c r="O33" s="98"/>
      <c r="P33" s="99"/>
      <c r="Q33" s="98"/>
      <c r="R33" s="98"/>
      <c r="S33" s="98"/>
    </row>
    <row r="34" spans="1:19" x14ac:dyDescent="0.25">
      <c r="A34" s="96"/>
      <c r="B34" s="96"/>
      <c r="C34" s="96"/>
      <c r="D34" s="96"/>
      <c r="E34" s="96"/>
      <c r="F34" s="98"/>
      <c r="G34" s="98"/>
      <c r="H34" s="98"/>
      <c r="I34" s="98"/>
      <c r="J34" s="98"/>
      <c r="K34" s="98"/>
      <c r="L34" s="98"/>
      <c r="M34" s="98"/>
      <c r="N34" s="99"/>
      <c r="O34" s="98"/>
      <c r="P34" s="99"/>
      <c r="Q34" s="98"/>
      <c r="R34" s="98"/>
      <c r="S34" s="98"/>
    </row>
    <row r="35" spans="1:19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9"/>
      <c r="O35" s="98"/>
      <c r="P35" s="99"/>
      <c r="Q35" s="98"/>
      <c r="R35" s="98"/>
      <c r="S35" s="98"/>
    </row>
    <row r="36" spans="1:19" x14ac:dyDescent="0.25">
      <c r="N36" s="2"/>
      <c r="P36" s="2"/>
    </row>
    <row r="37" spans="1:19" x14ac:dyDescent="0.25">
      <c r="N37" s="2"/>
      <c r="P37" s="2"/>
    </row>
    <row r="38" spans="1:19" x14ac:dyDescent="0.25">
      <c r="N38" s="2"/>
      <c r="P38" s="2"/>
    </row>
    <row r="39" spans="1:19" x14ac:dyDescent="0.25">
      <c r="N39" s="2"/>
      <c r="P39" s="2"/>
    </row>
    <row r="40" spans="1:19" x14ac:dyDescent="0.25">
      <c r="N40" s="2"/>
      <c r="P40" s="2"/>
    </row>
    <row r="41" spans="1:19" x14ac:dyDescent="0.25">
      <c r="N41" s="2"/>
      <c r="P41" s="2"/>
    </row>
    <row r="42" spans="1:19" x14ac:dyDescent="0.25">
      <c r="N42" s="2"/>
      <c r="P42" s="2"/>
    </row>
    <row r="43" spans="1:19" x14ac:dyDescent="0.25">
      <c r="N43" s="2"/>
    </row>
    <row r="44" spans="1:19" x14ac:dyDescent="0.25">
      <c r="N44" s="2"/>
    </row>
  </sheetData>
  <mergeCells count="16">
    <mergeCell ref="N4:O4"/>
    <mergeCell ref="P4:Q4"/>
    <mergeCell ref="R4:R5"/>
    <mergeCell ref="S4:S5"/>
    <mergeCell ref="A1:S1"/>
    <mergeCell ref="A2:S2"/>
    <mergeCell ref="A3:S3"/>
    <mergeCell ref="K4:K5"/>
    <mergeCell ref="L4:L5"/>
    <mergeCell ref="M4:M5"/>
    <mergeCell ref="A4:A5"/>
    <mergeCell ref="B4:B5"/>
    <mergeCell ref="C4:E4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0" r:id="rId1"/>
  <headerFooter>
    <oddHeader>&amp;L&amp;"Times New Roman,Regular"LAMPIRAN 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8" sqref="F8"/>
    </sheetView>
  </sheetViews>
  <sheetFormatPr defaultRowHeight="15" x14ac:dyDescent="0.25"/>
  <cols>
    <col min="6" max="6" width="19.85546875" customWidth="1"/>
    <col min="7" max="7" width="18.7109375" customWidth="1"/>
  </cols>
  <sheetData>
    <row r="1" spans="1:7" ht="15.75" x14ac:dyDescent="0.25">
      <c r="A1" s="156" t="s">
        <v>286</v>
      </c>
      <c r="B1" s="157"/>
      <c r="C1" s="157"/>
      <c r="D1" s="157"/>
      <c r="E1" s="157"/>
      <c r="F1" s="157"/>
      <c r="G1" s="157"/>
    </row>
    <row r="4" spans="1:7" x14ac:dyDescent="0.25">
      <c r="A4" s="150" t="s">
        <v>81</v>
      </c>
      <c r="B4" s="151"/>
      <c r="C4" s="151"/>
      <c r="D4" s="151"/>
      <c r="E4" s="151"/>
      <c r="F4" s="151"/>
      <c r="G4" s="152"/>
    </row>
    <row r="5" spans="1:7" x14ac:dyDescent="0.25">
      <c r="A5" s="153" t="s">
        <v>113</v>
      </c>
      <c r="B5" s="154"/>
      <c r="C5" s="154"/>
      <c r="D5" s="154"/>
      <c r="E5" s="154"/>
      <c r="F5" s="154"/>
      <c r="G5" s="155"/>
    </row>
    <row r="6" spans="1:7" x14ac:dyDescent="0.25">
      <c r="A6" s="153" t="s">
        <v>270</v>
      </c>
      <c r="B6" s="154"/>
      <c r="C6" s="154"/>
      <c r="D6" s="154"/>
      <c r="E6" s="154"/>
      <c r="F6" s="154"/>
      <c r="G6" s="155"/>
    </row>
    <row r="7" spans="1:7" x14ac:dyDescent="0.25">
      <c r="A7" s="158"/>
      <c r="B7" s="159"/>
      <c r="C7" s="159"/>
      <c r="D7" s="159"/>
      <c r="E7" s="159"/>
      <c r="F7" s="159"/>
      <c r="G7" s="160"/>
    </row>
    <row r="8" spans="1:7" x14ac:dyDescent="0.25">
      <c r="A8" s="62" t="s">
        <v>114</v>
      </c>
      <c r="B8" s="62"/>
      <c r="C8" s="62"/>
      <c r="D8" s="62"/>
      <c r="E8" s="62"/>
      <c r="F8" s="62"/>
      <c r="G8" s="8">
        <v>520000000</v>
      </c>
    </row>
    <row r="9" spans="1:7" x14ac:dyDescent="0.25">
      <c r="A9" s="8"/>
      <c r="B9" s="62" t="s">
        <v>115</v>
      </c>
      <c r="C9" s="62"/>
      <c r="D9" s="62"/>
      <c r="E9" s="62"/>
      <c r="F9" s="12">
        <v>96700000</v>
      </c>
      <c r="G9" s="8"/>
    </row>
    <row r="10" spans="1:7" x14ac:dyDescent="0.25">
      <c r="A10" s="8"/>
      <c r="B10" s="62" t="s">
        <v>116</v>
      </c>
      <c r="C10" s="62"/>
      <c r="D10" s="62"/>
      <c r="E10" s="62"/>
      <c r="F10" s="12">
        <v>0</v>
      </c>
      <c r="G10" s="8"/>
    </row>
    <row r="11" spans="1:7" x14ac:dyDescent="0.25">
      <c r="A11" s="8"/>
      <c r="B11" s="60"/>
      <c r="C11" s="60"/>
      <c r="D11" s="60"/>
      <c r="E11" s="60"/>
      <c r="F11" s="60"/>
      <c r="G11" s="8">
        <v>96700000</v>
      </c>
    </row>
    <row r="12" spans="1:7" x14ac:dyDescent="0.25">
      <c r="A12" s="61" t="s">
        <v>117</v>
      </c>
      <c r="B12" s="61"/>
      <c r="C12" s="61"/>
      <c r="D12" s="61"/>
      <c r="E12" s="61"/>
      <c r="F12" s="61"/>
      <c r="G12" s="11">
        <f>G8+G11</f>
        <v>616700000</v>
      </c>
    </row>
  </sheetData>
  <mergeCells count="5">
    <mergeCell ref="A4:G4"/>
    <mergeCell ref="A5:G5"/>
    <mergeCell ref="A6:G6"/>
    <mergeCell ref="A1:G1"/>
    <mergeCell ref="A7:G7"/>
  </mergeCells>
  <pageMargins left="0.70866141732283472" right="0.70866141732283472" top="0.94488188976377963" bottom="1.3385826771653544" header="0.31496062992125984" footer="0.31496062992125984"/>
  <pageSetup paperSize="9" orientation="portrait" horizontalDpi="4294967293" verticalDpi="0" r:id="rId1"/>
  <headerFooter>
    <oddHeader xml:space="preserve">&amp;C
&amp;R86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H1"/>
    </sheetView>
  </sheetViews>
  <sheetFormatPr defaultRowHeight="15" x14ac:dyDescent="0.25"/>
  <cols>
    <col min="1" max="1" width="6.140625" customWidth="1"/>
    <col min="2" max="2" width="26.28515625" customWidth="1"/>
    <col min="3" max="4" width="15" customWidth="1"/>
    <col min="5" max="5" width="5.85546875" customWidth="1"/>
    <col min="6" max="6" width="25.28515625" customWidth="1"/>
    <col min="7" max="7" width="15.140625" customWidth="1"/>
    <col min="8" max="8" width="15.85546875" customWidth="1"/>
  </cols>
  <sheetData>
    <row r="1" spans="1:8" ht="15.75" x14ac:dyDescent="0.25">
      <c r="A1" s="156" t="s">
        <v>287</v>
      </c>
      <c r="B1" s="157"/>
      <c r="C1" s="157"/>
      <c r="D1" s="157"/>
      <c r="E1" s="157"/>
      <c r="F1" s="157"/>
      <c r="G1" s="157"/>
      <c r="H1" s="157"/>
    </row>
    <row r="4" spans="1:8" x14ac:dyDescent="0.25">
      <c r="A4" s="144" t="s">
        <v>81</v>
      </c>
      <c r="B4" s="145"/>
      <c r="C4" s="145"/>
      <c r="D4" s="145"/>
      <c r="E4" s="145"/>
      <c r="F4" s="145"/>
      <c r="G4" s="145"/>
      <c r="H4" s="146"/>
    </row>
    <row r="5" spans="1:8" x14ac:dyDescent="0.25">
      <c r="A5" s="161" t="s">
        <v>109</v>
      </c>
      <c r="B5" s="162"/>
      <c r="C5" s="162"/>
      <c r="D5" s="162"/>
      <c r="E5" s="162"/>
      <c r="F5" s="162"/>
      <c r="G5" s="162"/>
      <c r="H5" s="163"/>
    </row>
    <row r="6" spans="1:8" x14ac:dyDescent="0.25">
      <c r="A6" s="147" t="s">
        <v>270</v>
      </c>
      <c r="B6" s="148"/>
      <c r="C6" s="148"/>
      <c r="D6" s="148"/>
      <c r="E6" s="148"/>
      <c r="F6" s="148"/>
      <c r="G6" s="148"/>
      <c r="H6" s="149"/>
    </row>
    <row r="7" spans="1:8" ht="26.25" x14ac:dyDescent="0.25">
      <c r="A7" s="34" t="s">
        <v>84</v>
      </c>
      <c r="B7" s="32" t="s">
        <v>85</v>
      </c>
      <c r="C7" s="32" t="s">
        <v>86</v>
      </c>
      <c r="D7" s="33" t="s">
        <v>55</v>
      </c>
      <c r="E7" s="34" t="s">
        <v>84</v>
      </c>
      <c r="F7" s="32" t="s">
        <v>85</v>
      </c>
      <c r="G7" s="32" t="s">
        <v>86</v>
      </c>
      <c r="H7" s="32" t="s">
        <v>55</v>
      </c>
    </row>
    <row r="8" spans="1:8" x14ac:dyDescent="0.25">
      <c r="A8" s="15"/>
      <c r="B8" s="18" t="s">
        <v>3</v>
      </c>
      <c r="C8" s="15"/>
      <c r="D8" s="15"/>
      <c r="E8" s="15"/>
      <c r="F8" s="18" t="s">
        <v>20</v>
      </c>
      <c r="G8" s="17"/>
      <c r="H8" s="17"/>
    </row>
    <row r="9" spans="1:8" x14ac:dyDescent="0.25">
      <c r="A9" s="15"/>
      <c r="B9" s="18" t="s">
        <v>4</v>
      </c>
      <c r="C9" s="15"/>
      <c r="D9" s="15"/>
      <c r="E9" s="15"/>
      <c r="F9" s="18" t="s">
        <v>21</v>
      </c>
      <c r="G9" s="17"/>
      <c r="H9" s="17"/>
    </row>
    <row r="10" spans="1:8" x14ac:dyDescent="0.25">
      <c r="A10" s="16">
        <v>100</v>
      </c>
      <c r="B10" s="15" t="s">
        <v>5</v>
      </c>
      <c r="C10" s="17">
        <v>43527200</v>
      </c>
      <c r="D10" s="17"/>
      <c r="E10" s="16">
        <v>200</v>
      </c>
      <c r="F10" s="15" t="s">
        <v>22</v>
      </c>
      <c r="G10" s="17">
        <v>83525800</v>
      </c>
      <c r="H10" s="17"/>
    </row>
    <row r="11" spans="1:8" x14ac:dyDescent="0.25">
      <c r="A11" s="16">
        <v>101</v>
      </c>
      <c r="B11" s="15" t="s">
        <v>6</v>
      </c>
      <c r="C11" s="17">
        <v>110750073</v>
      </c>
      <c r="D11" s="17"/>
      <c r="E11" s="16"/>
      <c r="F11" s="15" t="s">
        <v>107</v>
      </c>
      <c r="G11" s="17"/>
      <c r="H11" s="17">
        <v>83525800</v>
      </c>
    </row>
    <row r="12" spans="1:8" x14ac:dyDescent="0.25">
      <c r="A12" s="16">
        <v>102</v>
      </c>
      <c r="B12" s="15" t="s">
        <v>88</v>
      </c>
      <c r="C12" s="17">
        <v>24980000</v>
      </c>
      <c r="D12" s="17"/>
      <c r="E12" s="16"/>
      <c r="F12" s="15"/>
      <c r="G12" s="17"/>
      <c r="H12" s="17"/>
    </row>
    <row r="13" spans="1:8" x14ac:dyDescent="0.25">
      <c r="A13" s="16">
        <v>103</v>
      </c>
      <c r="B13" s="15" t="s">
        <v>99</v>
      </c>
      <c r="C13" s="17">
        <v>25466000</v>
      </c>
      <c r="D13" s="17"/>
      <c r="E13" s="16"/>
      <c r="F13" s="18" t="s">
        <v>24</v>
      </c>
      <c r="G13" s="17"/>
      <c r="H13" s="17"/>
    </row>
    <row r="14" spans="1:8" x14ac:dyDescent="0.25">
      <c r="A14" s="16">
        <v>104</v>
      </c>
      <c r="B14" s="15" t="s">
        <v>14</v>
      </c>
      <c r="C14" s="17">
        <v>3002600</v>
      </c>
      <c r="D14" s="17"/>
      <c r="E14" s="16">
        <v>201</v>
      </c>
      <c r="F14" s="15" t="s">
        <v>23</v>
      </c>
      <c r="G14" s="17"/>
      <c r="H14" s="17"/>
    </row>
    <row r="15" spans="1:8" x14ac:dyDescent="0.25">
      <c r="A15" s="16"/>
      <c r="B15" s="15" t="s">
        <v>100</v>
      </c>
      <c r="C15" s="17"/>
      <c r="D15" s="17">
        <f>SUM(C10:C14)</f>
        <v>207725873</v>
      </c>
      <c r="E15" s="16"/>
      <c r="F15" s="15"/>
      <c r="G15" s="17"/>
      <c r="H15" s="17"/>
    </row>
    <row r="16" spans="1:8" x14ac:dyDescent="0.25">
      <c r="A16" s="16"/>
      <c r="B16" s="15"/>
      <c r="C16" s="17"/>
      <c r="D16" s="17"/>
      <c r="E16" s="16"/>
      <c r="F16" s="15"/>
      <c r="G16" s="17"/>
      <c r="H16" s="17"/>
    </row>
    <row r="17" spans="1:8" x14ac:dyDescent="0.25">
      <c r="A17" s="16"/>
      <c r="B17" s="18" t="s">
        <v>10</v>
      </c>
      <c r="C17" s="17"/>
      <c r="D17" s="17"/>
      <c r="E17" s="16"/>
      <c r="F17" s="18" t="s">
        <v>25</v>
      </c>
      <c r="G17" s="17"/>
      <c r="H17" s="17"/>
    </row>
    <row r="18" spans="1:8" x14ac:dyDescent="0.25">
      <c r="A18" s="16">
        <v>120</v>
      </c>
      <c r="B18" s="15" t="s">
        <v>101</v>
      </c>
      <c r="C18" s="17">
        <v>29630000</v>
      </c>
      <c r="D18" s="17"/>
      <c r="E18" s="16">
        <v>300</v>
      </c>
      <c r="F18" s="15" t="s">
        <v>105</v>
      </c>
      <c r="G18" s="17">
        <v>616700000</v>
      </c>
      <c r="H18" s="17"/>
    </row>
    <row r="19" spans="1:8" x14ac:dyDescent="0.25">
      <c r="A19" s="16">
        <v>121</v>
      </c>
      <c r="B19" s="15" t="s">
        <v>102</v>
      </c>
      <c r="C19" s="17">
        <v>-29630000</v>
      </c>
      <c r="D19" s="17"/>
      <c r="E19" s="15"/>
      <c r="F19" s="15" t="s">
        <v>108</v>
      </c>
      <c r="G19" s="17"/>
      <c r="H19" s="17">
        <v>616700000</v>
      </c>
    </row>
    <row r="20" spans="1:8" x14ac:dyDescent="0.25">
      <c r="A20" s="16">
        <v>122</v>
      </c>
      <c r="B20" s="15" t="s">
        <v>271</v>
      </c>
      <c r="C20" s="17">
        <v>350000000</v>
      </c>
      <c r="D20" s="17"/>
      <c r="E20" s="15"/>
      <c r="F20" s="15"/>
      <c r="G20" s="17"/>
      <c r="H20" s="17"/>
    </row>
    <row r="21" spans="1:8" x14ac:dyDescent="0.25">
      <c r="A21" s="16">
        <v>123</v>
      </c>
      <c r="B21" s="15" t="s">
        <v>18</v>
      </c>
      <c r="C21" s="17">
        <v>-157500073</v>
      </c>
      <c r="D21" s="17"/>
      <c r="E21" s="15"/>
      <c r="F21" s="15"/>
      <c r="G21" s="17"/>
      <c r="H21" s="17"/>
    </row>
    <row r="22" spans="1:8" x14ac:dyDescent="0.25">
      <c r="A22" s="16">
        <v>124</v>
      </c>
      <c r="B22" s="15" t="s">
        <v>12</v>
      </c>
      <c r="C22" s="17">
        <v>98000000</v>
      </c>
      <c r="D22" s="17"/>
      <c r="E22" s="15"/>
      <c r="F22" s="15"/>
      <c r="G22" s="17"/>
      <c r="H22" s="17"/>
    </row>
    <row r="23" spans="1:8" x14ac:dyDescent="0.25">
      <c r="A23" s="16">
        <v>125</v>
      </c>
      <c r="B23" s="15" t="s">
        <v>19</v>
      </c>
      <c r="C23" s="17">
        <v>-98000000</v>
      </c>
      <c r="D23" s="17"/>
      <c r="E23" s="15"/>
      <c r="F23" s="15"/>
      <c r="G23" s="17"/>
      <c r="H23" s="17"/>
    </row>
    <row r="24" spans="1:8" x14ac:dyDescent="0.25">
      <c r="A24" s="16">
        <v>126</v>
      </c>
      <c r="B24" s="15" t="s">
        <v>11</v>
      </c>
      <c r="C24" s="17">
        <v>300000000</v>
      </c>
      <c r="D24" s="17"/>
      <c r="E24" s="15"/>
      <c r="F24" s="15"/>
      <c r="G24" s="17"/>
      <c r="H24" s="17"/>
    </row>
    <row r="25" spans="1:8" x14ac:dyDescent="0.25">
      <c r="A25" s="16"/>
      <c r="B25" s="15" t="s">
        <v>103</v>
      </c>
      <c r="C25" s="17"/>
      <c r="D25" s="17">
        <f>SUM(C18:C24)</f>
        <v>492499927</v>
      </c>
      <c r="E25" s="15"/>
      <c r="F25" s="15"/>
      <c r="G25" s="17"/>
      <c r="H25" s="17"/>
    </row>
    <row r="26" spans="1:8" x14ac:dyDescent="0.25">
      <c r="A26" s="16"/>
      <c r="B26" s="18" t="s">
        <v>104</v>
      </c>
      <c r="C26" s="17"/>
      <c r="D26" s="19">
        <f>D15+D25</f>
        <v>700225800</v>
      </c>
      <c r="E26" s="15"/>
      <c r="F26" s="18" t="s">
        <v>106</v>
      </c>
      <c r="G26" s="17"/>
      <c r="H26" s="19">
        <f>H11+H19</f>
        <v>700225800</v>
      </c>
    </row>
  </sheetData>
  <mergeCells count="4">
    <mergeCell ref="A4:H4"/>
    <mergeCell ref="A5:H5"/>
    <mergeCell ref="A6:H6"/>
    <mergeCell ref="A1:H1"/>
  </mergeCells>
  <pageMargins left="0.70866141732283472" right="0.70866141732283472" top="0.94488188976377963" bottom="1.3385826771653544" header="0.31496062992125984" footer="0.31496062992125984"/>
  <pageSetup paperSize="9" orientation="landscape" horizontalDpi="4294967293" verticalDpi="0" r:id="rId1"/>
  <headerFooter>
    <oddHeader xml:space="preserve">&amp;C
&amp;"Times New Roman,Regular"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activeCell="D15" sqref="D15:E31"/>
    </sheetView>
  </sheetViews>
  <sheetFormatPr defaultRowHeight="15" x14ac:dyDescent="0.25"/>
  <cols>
    <col min="1" max="1" width="5.140625" customWidth="1"/>
    <col min="2" max="2" width="26" customWidth="1"/>
    <col min="3" max="3" width="5.85546875" customWidth="1"/>
    <col min="4" max="4" width="12.140625" customWidth="1"/>
    <col min="5" max="5" width="7" customWidth="1"/>
    <col min="6" max="6" width="17.140625" customWidth="1"/>
    <col min="7" max="7" width="8.42578125" customWidth="1"/>
    <col min="8" max="8" width="18.85546875" customWidth="1"/>
    <col min="10" max="10" width="17.85546875" customWidth="1"/>
    <col min="14" max="14" width="10" bestFit="1" customWidth="1"/>
  </cols>
  <sheetData>
    <row r="1" spans="1:10" x14ac:dyDescent="0.25">
      <c r="A1" s="167" t="s">
        <v>278</v>
      </c>
      <c r="B1" s="168"/>
      <c r="C1" s="168"/>
      <c r="D1" s="168"/>
      <c r="E1" s="168"/>
      <c r="F1" s="168"/>
      <c r="G1" s="168"/>
      <c r="H1" s="168"/>
      <c r="I1" s="168"/>
      <c r="J1" s="169"/>
    </row>
    <row r="2" spans="1:10" x14ac:dyDescent="0.25">
      <c r="A2" s="170" t="s">
        <v>279</v>
      </c>
      <c r="B2" s="171"/>
      <c r="C2" s="171"/>
      <c r="D2" s="171"/>
      <c r="E2" s="171"/>
      <c r="F2" s="171"/>
      <c r="G2" s="171"/>
      <c r="H2" s="171"/>
      <c r="I2" s="171"/>
      <c r="J2" s="172"/>
    </row>
    <row r="3" spans="1:10" x14ac:dyDescent="0.25">
      <c r="A3" s="173" t="s">
        <v>280</v>
      </c>
      <c r="B3" s="174"/>
      <c r="C3" s="174"/>
      <c r="D3" s="174"/>
      <c r="E3" s="174"/>
      <c r="F3" s="174"/>
      <c r="G3" s="174"/>
      <c r="H3" s="174"/>
      <c r="I3" s="174"/>
      <c r="J3" s="175"/>
    </row>
    <row r="4" spans="1:10" ht="57.75" customHeight="1" x14ac:dyDescent="0.25">
      <c r="A4" s="14" t="s">
        <v>49</v>
      </c>
      <c r="B4" s="14" t="s">
        <v>126</v>
      </c>
      <c r="C4" s="176" t="s">
        <v>282</v>
      </c>
      <c r="D4" s="177"/>
      <c r="E4" s="177"/>
      <c r="F4" s="178"/>
      <c r="G4" s="179" t="s">
        <v>283</v>
      </c>
      <c r="H4" s="180"/>
      <c r="I4" s="179" t="s">
        <v>284</v>
      </c>
      <c r="J4" s="180"/>
    </row>
    <row r="5" spans="1:10" ht="29.25" x14ac:dyDescent="0.25">
      <c r="A5" s="14"/>
      <c r="B5" s="14"/>
      <c r="C5" s="38" t="s">
        <v>268</v>
      </c>
      <c r="D5" s="38" t="s">
        <v>240</v>
      </c>
      <c r="E5" s="6" t="s">
        <v>55</v>
      </c>
      <c r="F5" s="6" t="s">
        <v>118</v>
      </c>
      <c r="G5" s="6" t="s">
        <v>55</v>
      </c>
      <c r="H5" s="35" t="s">
        <v>118</v>
      </c>
      <c r="I5" s="6" t="s">
        <v>55</v>
      </c>
      <c r="J5" s="6" t="s">
        <v>118</v>
      </c>
    </row>
    <row r="6" spans="1:10" ht="15" customHeight="1" x14ac:dyDescent="0.25">
      <c r="A6" s="7">
        <v>1</v>
      </c>
      <c r="B6" s="3" t="s">
        <v>127</v>
      </c>
      <c r="C6" s="3" t="s">
        <v>241</v>
      </c>
      <c r="D6" s="8">
        <v>49000</v>
      </c>
      <c r="E6" s="3">
        <v>20</v>
      </c>
      <c r="F6" s="8">
        <f>E6*D6</f>
        <v>980000</v>
      </c>
      <c r="G6" s="3">
        <v>45</v>
      </c>
      <c r="H6" s="8">
        <f t="shared" ref="H6:H69" si="0">D6*G6</f>
        <v>2205000</v>
      </c>
      <c r="I6" s="3">
        <v>10</v>
      </c>
      <c r="J6" s="8">
        <f>I6*D6</f>
        <v>490000</v>
      </c>
    </row>
    <row r="7" spans="1:10" x14ac:dyDescent="0.25">
      <c r="A7" s="7">
        <v>2</v>
      </c>
      <c r="B7" s="3" t="s">
        <v>128</v>
      </c>
      <c r="C7" s="3" t="s">
        <v>242</v>
      </c>
      <c r="D7" s="8">
        <v>40000</v>
      </c>
      <c r="E7" s="3">
        <v>4</v>
      </c>
      <c r="F7" s="8">
        <f>E7*D7</f>
        <v>160000</v>
      </c>
      <c r="G7" s="3">
        <v>120</v>
      </c>
      <c r="H7" s="8">
        <f t="shared" si="0"/>
        <v>4800000</v>
      </c>
      <c r="I7" s="3">
        <v>2</v>
      </c>
      <c r="J7" s="8">
        <f t="shared" ref="J7:J71" si="1">I7*D7</f>
        <v>80000</v>
      </c>
    </row>
    <row r="8" spans="1:10" x14ac:dyDescent="0.25">
      <c r="A8" s="7">
        <v>3</v>
      </c>
      <c r="B8" s="3" t="s">
        <v>129</v>
      </c>
      <c r="C8" s="3" t="s">
        <v>243</v>
      </c>
      <c r="D8" s="8">
        <v>76000</v>
      </c>
      <c r="E8" s="3">
        <v>7</v>
      </c>
      <c r="F8" s="8">
        <f>E8*D8</f>
        <v>532000</v>
      </c>
      <c r="G8" s="3">
        <v>76</v>
      </c>
      <c r="H8" s="8">
        <f t="shared" si="0"/>
        <v>5776000</v>
      </c>
      <c r="I8" s="3">
        <v>5</v>
      </c>
      <c r="J8" s="8">
        <f t="shared" si="1"/>
        <v>380000</v>
      </c>
    </row>
    <row r="9" spans="1:10" x14ac:dyDescent="0.25">
      <c r="A9" s="7">
        <v>4</v>
      </c>
      <c r="B9" s="3" t="s">
        <v>130</v>
      </c>
      <c r="C9" s="3" t="s">
        <v>243</v>
      </c>
      <c r="D9" s="8">
        <v>76000</v>
      </c>
      <c r="E9" s="3">
        <v>8</v>
      </c>
      <c r="F9" s="8">
        <f>E9*D9</f>
        <v>608000</v>
      </c>
      <c r="G9" s="3">
        <v>20</v>
      </c>
      <c r="H9" s="8">
        <f t="shared" si="0"/>
        <v>1520000</v>
      </c>
      <c r="I9" s="3">
        <v>6</v>
      </c>
      <c r="J9" s="8">
        <f t="shared" si="1"/>
        <v>456000</v>
      </c>
    </row>
    <row r="10" spans="1:10" x14ac:dyDescent="0.25">
      <c r="A10" s="7">
        <v>5</v>
      </c>
      <c r="B10" s="3" t="s">
        <v>131</v>
      </c>
      <c r="C10" s="3" t="s">
        <v>243</v>
      </c>
      <c r="D10" s="8">
        <v>76000</v>
      </c>
      <c r="E10" s="3">
        <v>8</v>
      </c>
      <c r="F10" s="8">
        <f>E10*D10</f>
        <v>608000</v>
      </c>
      <c r="G10" s="3">
        <v>41</v>
      </c>
      <c r="H10" s="8">
        <f t="shared" si="0"/>
        <v>3116000</v>
      </c>
      <c r="I10" s="3"/>
      <c r="J10" s="8"/>
    </row>
    <row r="11" spans="1:10" x14ac:dyDescent="0.25">
      <c r="A11" s="7">
        <v>6</v>
      </c>
      <c r="B11" s="3" t="s">
        <v>132</v>
      </c>
      <c r="C11" s="3" t="s">
        <v>243</v>
      </c>
      <c r="D11" s="8">
        <v>65000</v>
      </c>
      <c r="E11" s="3"/>
      <c r="F11" s="8"/>
      <c r="G11" s="3">
        <v>32</v>
      </c>
      <c r="H11" s="8">
        <f t="shared" si="0"/>
        <v>2080000</v>
      </c>
      <c r="I11" s="3">
        <v>11</v>
      </c>
      <c r="J11" s="8">
        <f t="shared" si="1"/>
        <v>715000</v>
      </c>
    </row>
    <row r="12" spans="1:10" x14ac:dyDescent="0.25">
      <c r="A12" s="7">
        <v>7</v>
      </c>
      <c r="B12" s="3" t="s">
        <v>133</v>
      </c>
      <c r="C12" s="3" t="s">
        <v>244</v>
      </c>
      <c r="D12" s="8">
        <v>39000</v>
      </c>
      <c r="E12" s="3">
        <v>40</v>
      </c>
      <c r="F12" s="8">
        <f>E12*D12</f>
        <v>1560000</v>
      </c>
      <c r="G12" s="3">
        <v>11</v>
      </c>
      <c r="H12" s="8">
        <f t="shared" si="0"/>
        <v>429000</v>
      </c>
      <c r="I12" s="3"/>
      <c r="J12" s="8"/>
    </row>
    <row r="13" spans="1:10" x14ac:dyDescent="0.25">
      <c r="A13" s="7">
        <v>8</v>
      </c>
      <c r="B13" s="3" t="s">
        <v>134</v>
      </c>
      <c r="C13" s="3" t="s">
        <v>244</v>
      </c>
      <c r="D13" s="8">
        <v>37000</v>
      </c>
      <c r="E13" s="3">
        <v>12</v>
      </c>
      <c r="F13" s="8">
        <f>E13*D13</f>
        <v>444000</v>
      </c>
      <c r="G13" s="9">
        <v>43</v>
      </c>
      <c r="H13" s="8">
        <f t="shared" si="0"/>
        <v>1591000</v>
      </c>
      <c r="I13" s="3">
        <v>2</v>
      </c>
      <c r="J13" s="8">
        <f t="shared" si="1"/>
        <v>74000</v>
      </c>
    </row>
    <row r="14" spans="1:10" x14ac:dyDescent="0.25">
      <c r="A14" s="7">
        <v>9</v>
      </c>
      <c r="B14" s="3" t="s">
        <v>135</v>
      </c>
      <c r="C14" s="3" t="s">
        <v>244</v>
      </c>
      <c r="D14" s="8">
        <v>60000</v>
      </c>
      <c r="E14" s="3">
        <v>13</v>
      </c>
      <c r="F14" s="8">
        <f>E14*D14</f>
        <v>780000</v>
      </c>
      <c r="G14" s="3">
        <v>56</v>
      </c>
      <c r="H14" s="8">
        <f t="shared" si="0"/>
        <v>3360000</v>
      </c>
      <c r="I14" s="3"/>
      <c r="J14" s="8"/>
    </row>
    <row r="15" spans="1:10" x14ac:dyDescent="0.25">
      <c r="A15" s="7">
        <v>10</v>
      </c>
      <c r="B15" s="3" t="s">
        <v>136</v>
      </c>
      <c r="C15" s="3" t="s">
        <v>245</v>
      </c>
      <c r="D15" s="8">
        <v>58000</v>
      </c>
      <c r="E15" s="3">
        <v>7</v>
      </c>
      <c r="F15" s="8">
        <f>E15*D15</f>
        <v>406000</v>
      </c>
      <c r="G15" s="3">
        <v>198</v>
      </c>
      <c r="H15" s="8">
        <f t="shared" si="0"/>
        <v>11484000</v>
      </c>
      <c r="I15" s="3">
        <v>5</v>
      </c>
      <c r="J15" s="8">
        <f t="shared" si="1"/>
        <v>290000</v>
      </c>
    </row>
    <row r="16" spans="1:10" x14ac:dyDescent="0.25">
      <c r="A16" s="7">
        <v>11</v>
      </c>
      <c r="B16" s="3" t="s">
        <v>246</v>
      </c>
      <c r="C16" s="3" t="s">
        <v>243</v>
      </c>
      <c r="D16" s="8">
        <v>41000</v>
      </c>
      <c r="E16" s="3"/>
      <c r="F16" s="8"/>
      <c r="G16" s="3">
        <v>100</v>
      </c>
      <c r="H16" s="8">
        <f t="shared" si="0"/>
        <v>4100000</v>
      </c>
      <c r="I16" s="3">
        <v>9</v>
      </c>
      <c r="J16" s="8">
        <f t="shared" si="1"/>
        <v>369000</v>
      </c>
    </row>
    <row r="17" spans="1:10" x14ac:dyDescent="0.25">
      <c r="A17" s="7">
        <v>12</v>
      </c>
      <c r="B17" s="3" t="s">
        <v>137</v>
      </c>
      <c r="C17" s="3" t="s">
        <v>247</v>
      </c>
      <c r="D17" s="8">
        <v>35000</v>
      </c>
      <c r="E17" s="3">
        <v>7</v>
      </c>
      <c r="F17" s="8">
        <f>E17*D17</f>
        <v>245000</v>
      </c>
      <c r="G17" s="3">
        <v>33</v>
      </c>
      <c r="H17" s="8">
        <f t="shared" si="0"/>
        <v>1155000</v>
      </c>
      <c r="I17" s="3">
        <v>1</v>
      </c>
      <c r="J17" s="8">
        <f t="shared" si="1"/>
        <v>35000</v>
      </c>
    </row>
    <row r="18" spans="1:10" x14ac:dyDescent="0.25">
      <c r="A18" s="7">
        <v>13</v>
      </c>
      <c r="B18" s="3" t="s">
        <v>138</v>
      </c>
      <c r="C18" s="3" t="s">
        <v>243</v>
      </c>
      <c r="D18" s="8">
        <v>50000</v>
      </c>
      <c r="E18" s="3"/>
      <c r="F18" s="3"/>
      <c r="G18" s="3">
        <v>55</v>
      </c>
      <c r="H18" s="8">
        <f t="shared" si="0"/>
        <v>2750000</v>
      </c>
      <c r="I18" s="3"/>
      <c r="J18" s="8"/>
    </row>
    <row r="19" spans="1:10" x14ac:dyDescent="0.25">
      <c r="A19" s="7">
        <v>14</v>
      </c>
      <c r="B19" s="3" t="s">
        <v>139</v>
      </c>
      <c r="C19" s="3" t="s">
        <v>243</v>
      </c>
      <c r="D19" s="8">
        <v>41000</v>
      </c>
      <c r="E19" s="3">
        <v>8</v>
      </c>
      <c r="F19" s="8">
        <f>E19*D19</f>
        <v>328000</v>
      </c>
      <c r="G19" s="3">
        <v>14</v>
      </c>
      <c r="H19" s="8">
        <f t="shared" si="0"/>
        <v>574000</v>
      </c>
      <c r="I19" s="3"/>
      <c r="J19" s="8"/>
    </row>
    <row r="20" spans="1:10" x14ac:dyDescent="0.25">
      <c r="A20" s="7">
        <v>15</v>
      </c>
      <c r="B20" s="3" t="s">
        <v>140</v>
      </c>
      <c r="C20" s="3" t="s">
        <v>248</v>
      </c>
      <c r="D20" s="8">
        <v>30000</v>
      </c>
      <c r="E20" s="3"/>
      <c r="F20" s="3"/>
      <c r="G20" s="3">
        <v>52</v>
      </c>
      <c r="H20" s="8">
        <f t="shared" si="0"/>
        <v>1560000</v>
      </c>
      <c r="I20" s="3"/>
      <c r="J20" s="8"/>
    </row>
    <row r="21" spans="1:10" x14ac:dyDescent="0.25">
      <c r="A21" s="7">
        <v>16</v>
      </c>
      <c r="B21" s="3" t="s">
        <v>141</v>
      </c>
      <c r="C21" s="3" t="s">
        <v>248</v>
      </c>
      <c r="D21" s="8">
        <v>22000</v>
      </c>
      <c r="E21" s="3"/>
      <c r="F21" s="8"/>
      <c r="G21" s="3">
        <v>134</v>
      </c>
      <c r="H21" s="8">
        <f t="shared" si="0"/>
        <v>2948000</v>
      </c>
      <c r="I21" s="3">
        <v>5</v>
      </c>
      <c r="J21" s="8">
        <f t="shared" si="1"/>
        <v>110000</v>
      </c>
    </row>
    <row r="22" spans="1:10" x14ac:dyDescent="0.25">
      <c r="A22" s="7">
        <v>17</v>
      </c>
      <c r="B22" s="3" t="s">
        <v>142</v>
      </c>
      <c r="C22" s="3" t="s">
        <v>249</v>
      </c>
      <c r="D22" s="8">
        <v>26500</v>
      </c>
      <c r="E22" s="3">
        <v>8</v>
      </c>
      <c r="F22" s="8">
        <f>E22*D22</f>
        <v>212000</v>
      </c>
      <c r="G22" s="3">
        <v>45</v>
      </c>
      <c r="H22" s="8">
        <f t="shared" si="0"/>
        <v>1192500</v>
      </c>
      <c r="I22" s="3">
        <v>8</v>
      </c>
      <c r="J22" s="8">
        <f t="shared" si="1"/>
        <v>212000</v>
      </c>
    </row>
    <row r="23" spans="1:10" x14ac:dyDescent="0.25">
      <c r="A23" s="7">
        <v>18</v>
      </c>
      <c r="B23" s="3" t="s">
        <v>143</v>
      </c>
      <c r="C23" s="3" t="s">
        <v>248</v>
      </c>
      <c r="D23" s="8">
        <v>26000</v>
      </c>
      <c r="E23" s="3">
        <v>1</v>
      </c>
      <c r="F23" s="8">
        <f>E23*D23</f>
        <v>26000</v>
      </c>
      <c r="G23" s="3">
        <v>33</v>
      </c>
      <c r="H23" s="8">
        <f t="shared" si="0"/>
        <v>858000</v>
      </c>
      <c r="I23" s="3">
        <v>1</v>
      </c>
      <c r="J23" s="8">
        <f t="shared" si="1"/>
        <v>26000</v>
      </c>
    </row>
    <row r="24" spans="1:10" x14ac:dyDescent="0.25">
      <c r="A24" s="7">
        <v>19</v>
      </c>
      <c r="B24" s="3" t="s">
        <v>144</v>
      </c>
      <c r="C24" s="3" t="s">
        <v>245</v>
      </c>
      <c r="D24" s="8">
        <v>61000</v>
      </c>
      <c r="E24" s="3"/>
      <c r="F24" s="3"/>
      <c r="G24" s="3">
        <v>24</v>
      </c>
      <c r="H24" s="8">
        <f t="shared" si="0"/>
        <v>1464000</v>
      </c>
      <c r="I24" s="3"/>
      <c r="J24" s="8"/>
    </row>
    <row r="25" spans="1:10" x14ac:dyDescent="0.25">
      <c r="A25" s="7">
        <v>20</v>
      </c>
      <c r="B25" s="3" t="s">
        <v>145</v>
      </c>
      <c r="C25" s="3" t="s">
        <v>249</v>
      </c>
      <c r="D25" s="8">
        <v>26500</v>
      </c>
      <c r="E25" s="3">
        <v>27</v>
      </c>
      <c r="F25" s="8">
        <f>E25*D25</f>
        <v>715500</v>
      </c>
      <c r="G25" s="3">
        <v>56</v>
      </c>
      <c r="H25" s="8">
        <f t="shared" si="0"/>
        <v>1484000</v>
      </c>
      <c r="I25" s="3"/>
      <c r="J25" s="8"/>
    </row>
    <row r="26" spans="1:10" x14ac:dyDescent="0.25">
      <c r="A26" s="7">
        <v>21</v>
      </c>
      <c r="B26" s="3" t="s">
        <v>146</v>
      </c>
      <c r="C26" s="36" t="s">
        <v>250</v>
      </c>
      <c r="D26" s="8">
        <v>18000</v>
      </c>
      <c r="E26" s="3"/>
      <c r="F26" s="3"/>
      <c r="G26" s="3">
        <v>66</v>
      </c>
      <c r="H26" s="8">
        <f t="shared" si="0"/>
        <v>1188000</v>
      </c>
      <c r="I26" s="3"/>
      <c r="J26" s="8"/>
    </row>
    <row r="27" spans="1:10" x14ac:dyDescent="0.25">
      <c r="A27" s="7">
        <v>22</v>
      </c>
      <c r="B27" s="3" t="s">
        <v>147</v>
      </c>
      <c r="C27" s="3" t="s">
        <v>250</v>
      </c>
      <c r="D27" s="8">
        <v>19000</v>
      </c>
      <c r="E27" s="3"/>
      <c r="F27" s="8"/>
      <c r="G27" s="3">
        <v>34</v>
      </c>
      <c r="H27" s="8">
        <f t="shared" si="0"/>
        <v>646000</v>
      </c>
      <c r="I27" s="3">
        <v>14</v>
      </c>
      <c r="J27" s="8">
        <f t="shared" si="1"/>
        <v>266000</v>
      </c>
    </row>
    <row r="28" spans="1:10" x14ac:dyDescent="0.25">
      <c r="A28" s="7">
        <v>23</v>
      </c>
      <c r="B28" s="3" t="s">
        <v>148</v>
      </c>
      <c r="C28" s="3" t="s">
        <v>251</v>
      </c>
      <c r="D28" s="8">
        <v>65000</v>
      </c>
      <c r="E28" s="3"/>
      <c r="F28" s="3"/>
      <c r="G28" s="3">
        <v>59</v>
      </c>
      <c r="H28" s="8">
        <f t="shared" si="0"/>
        <v>3835000</v>
      </c>
      <c r="I28" s="3"/>
      <c r="J28" s="8"/>
    </row>
    <row r="29" spans="1:10" x14ac:dyDescent="0.25">
      <c r="A29" s="7">
        <v>24</v>
      </c>
      <c r="B29" s="3" t="s">
        <v>149</v>
      </c>
      <c r="C29" s="3" t="s">
        <v>244</v>
      </c>
      <c r="D29" s="8">
        <v>50000</v>
      </c>
      <c r="E29" s="3"/>
      <c r="F29" s="3"/>
      <c r="G29" s="3">
        <v>77</v>
      </c>
      <c r="H29" s="8">
        <f t="shared" si="0"/>
        <v>3850000</v>
      </c>
      <c r="I29" s="3"/>
      <c r="J29" s="8"/>
    </row>
    <row r="30" spans="1:10" x14ac:dyDescent="0.25">
      <c r="A30" s="7">
        <v>25</v>
      </c>
      <c r="B30" s="3" t="s">
        <v>150</v>
      </c>
      <c r="C30" s="3" t="s">
        <v>252</v>
      </c>
      <c r="D30" s="8">
        <v>54000</v>
      </c>
      <c r="E30" s="3">
        <v>22</v>
      </c>
      <c r="F30" s="8">
        <f>E30*D30</f>
        <v>1188000</v>
      </c>
      <c r="G30" s="3">
        <v>58</v>
      </c>
      <c r="H30" s="8">
        <f t="shared" si="0"/>
        <v>3132000</v>
      </c>
      <c r="I30" s="3">
        <v>22</v>
      </c>
      <c r="J30" s="8">
        <f t="shared" si="1"/>
        <v>1188000</v>
      </c>
    </row>
    <row r="31" spans="1:10" x14ac:dyDescent="0.25">
      <c r="A31" s="7">
        <v>26</v>
      </c>
      <c r="B31" s="3" t="s">
        <v>151</v>
      </c>
      <c r="C31" s="3" t="s">
        <v>252</v>
      </c>
      <c r="D31" s="8">
        <v>64000</v>
      </c>
      <c r="E31" s="3">
        <v>34</v>
      </c>
      <c r="F31" s="8">
        <f>E31*D31</f>
        <v>2176000</v>
      </c>
      <c r="G31" s="3">
        <v>101</v>
      </c>
      <c r="H31" s="8">
        <f t="shared" si="0"/>
        <v>6464000</v>
      </c>
      <c r="I31" s="3">
        <v>34</v>
      </c>
      <c r="J31" s="8">
        <f t="shared" si="1"/>
        <v>2176000</v>
      </c>
    </row>
    <row r="32" spans="1:10" x14ac:dyDescent="0.25">
      <c r="A32" s="7">
        <v>27</v>
      </c>
      <c r="B32" s="3" t="s">
        <v>152</v>
      </c>
      <c r="C32" s="3" t="s">
        <v>243</v>
      </c>
      <c r="D32" s="8">
        <v>90000</v>
      </c>
      <c r="E32" s="3"/>
      <c r="F32" s="3"/>
      <c r="G32" s="3">
        <v>98</v>
      </c>
      <c r="H32" s="8">
        <f t="shared" si="0"/>
        <v>8820000</v>
      </c>
      <c r="I32" s="3"/>
      <c r="J32" s="8"/>
    </row>
    <row r="33" spans="1:10" x14ac:dyDescent="0.25">
      <c r="A33" s="7">
        <v>28</v>
      </c>
      <c r="B33" s="3" t="s">
        <v>153</v>
      </c>
      <c r="C33" s="3" t="s">
        <v>251</v>
      </c>
      <c r="D33" s="8">
        <v>63000</v>
      </c>
      <c r="E33" s="3">
        <v>1</v>
      </c>
      <c r="F33" s="8">
        <f>E33*D33</f>
        <v>63000</v>
      </c>
      <c r="G33" s="3">
        <v>75</v>
      </c>
      <c r="H33" s="8">
        <f t="shared" si="0"/>
        <v>4725000</v>
      </c>
      <c r="I33" s="3">
        <v>1</v>
      </c>
      <c r="J33" s="8">
        <f t="shared" si="1"/>
        <v>63000</v>
      </c>
    </row>
    <row r="34" spans="1:10" x14ac:dyDescent="0.25">
      <c r="A34" s="7">
        <v>29</v>
      </c>
      <c r="B34" s="3" t="s">
        <v>154</v>
      </c>
      <c r="C34" s="3" t="s">
        <v>243</v>
      </c>
      <c r="D34" s="8">
        <v>57000</v>
      </c>
      <c r="E34" s="3">
        <v>3</v>
      </c>
      <c r="F34" s="8">
        <f>E34*D34</f>
        <v>171000</v>
      </c>
      <c r="G34" s="3">
        <v>45</v>
      </c>
      <c r="H34" s="8">
        <f t="shared" si="0"/>
        <v>2565000</v>
      </c>
      <c r="I34" s="3">
        <v>3</v>
      </c>
      <c r="J34" s="8">
        <f t="shared" si="1"/>
        <v>171000</v>
      </c>
    </row>
    <row r="35" spans="1:10" x14ac:dyDescent="0.25">
      <c r="A35" s="7">
        <v>30</v>
      </c>
      <c r="B35" s="3" t="s">
        <v>155</v>
      </c>
      <c r="C35" s="3" t="s">
        <v>253</v>
      </c>
      <c r="D35" s="8">
        <v>60000</v>
      </c>
      <c r="E35" s="3">
        <v>8</v>
      </c>
      <c r="F35" s="8">
        <f>E35*D35</f>
        <v>480000</v>
      </c>
      <c r="G35" s="3">
        <v>54</v>
      </c>
      <c r="H35" s="8">
        <f t="shared" si="0"/>
        <v>3240000</v>
      </c>
      <c r="I35" s="3">
        <v>8</v>
      </c>
      <c r="J35" s="8">
        <f t="shared" si="1"/>
        <v>480000</v>
      </c>
    </row>
    <row r="36" spans="1:10" x14ac:dyDescent="0.25">
      <c r="A36" s="7">
        <v>31</v>
      </c>
      <c r="B36" s="3" t="s">
        <v>156</v>
      </c>
      <c r="C36" s="3" t="s">
        <v>243</v>
      </c>
      <c r="D36" s="8">
        <v>64000</v>
      </c>
      <c r="E36" s="3">
        <v>5</v>
      </c>
      <c r="F36" s="8">
        <f>E36*D36</f>
        <v>320000</v>
      </c>
      <c r="G36" s="3">
        <v>105</v>
      </c>
      <c r="H36" s="8">
        <f t="shared" si="0"/>
        <v>6720000</v>
      </c>
      <c r="I36" s="3">
        <v>5</v>
      </c>
      <c r="J36" s="8">
        <f t="shared" si="1"/>
        <v>320000</v>
      </c>
    </row>
    <row r="37" spans="1:10" x14ac:dyDescent="0.25">
      <c r="A37" s="7">
        <v>32</v>
      </c>
      <c r="B37" s="3" t="s">
        <v>157</v>
      </c>
      <c r="C37" s="3" t="s">
        <v>251</v>
      </c>
      <c r="D37" s="8">
        <v>115000</v>
      </c>
      <c r="E37" s="3">
        <v>54</v>
      </c>
      <c r="F37" s="8">
        <f>E37*D37</f>
        <v>6210000</v>
      </c>
      <c r="G37" s="3">
        <v>95</v>
      </c>
      <c r="H37" s="8">
        <f t="shared" si="0"/>
        <v>10925000</v>
      </c>
      <c r="I37" s="3">
        <v>54</v>
      </c>
      <c r="J37" s="8">
        <f t="shared" si="1"/>
        <v>6210000</v>
      </c>
    </row>
    <row r="38" spans="1:10" x14ac:dyDescent="0.25">
      <c r="A38" s="7">
        <v>33</v>
      </c>
      <c r="B38" s="3" t="s">
        <v>158</v>
      </c>
      <c r="C38" s="3" t="s">
        <v>251</v>
      </c>
      <c r="D38" s="8">
        <v>81000</v>
      </c>
      <c r="E38" s="3"/>
      <c r="F38" s="3"/>
      <c r="G38" s="3">
        <v>64</v>
      </c>
      <c r="H38" s="8">
        <f t="shared" si="0"/>
        <v>5184000</v>
      </c>
      <c r="I38" s="3"/>
      <c r="J38" s="8"/>
    </row>
    <row r="39" spans="1:10" x14ac:dyDescent="0.25">
      <c r="A39" s="7">
        <v>34</v>
      </c>
      <c r="B39" s="3" t="s">
        <v>159</v>
      </c>
      <c r="C39" s="3" t="s">
        <v>248</v>
      </c>
      <c r="D39" s="8">
        <v>31000</v>
      </c>
      <c r="E39" s="3"/>
      <c r="F39" s="3"/>
      <c r="G39" s="3">
        <v>100</v>
      </c>
      <c r="H39" s="8">
        <f t="shared" si="0"/>
        <v>3100000</v>
      </c>
      <c r="I39" s="3"/>
      <c r="J39" s="8"/>
    </row>
    <row r="40" spans="1:10" x14ac:dyDescent="0.25">
      <c r="A40" s="7">
        <v>35</v>
      </c>
      <c r="B40" s="3" t="s">
        <v>160</v>
      </c>
      <c r="C40" s="3" t="s">
        <v>248</v>
      </c>
      <c r="D40" s="8">
        <v>82000</v>
      </c>
      <c r="E40" s="3"/>
      <c r="F40" s="3"/>
      <c r="G40" s="3">
        <v>76</v>
      </c>
      <c r="H40" s="8">
        <f t="shared" si="0"/>
        <v>6232000</v>
      </c>
      <c r="I40" s="3"/>
      <c r="J40" s="8"/>
    </row>
    <row r="41" spans="1:10" x14ac:dyDescent="0.25">
      <c r="A41" s="7">
        <v>36</v>
      </c>
      <c r="B41" s="3" t="s">
        <v>161</v>
      </c>
      <c r="C41" s="3" t="s">
        <v>248</v>
      </c>
      <c r="D41" s="8">
        <v>57000</v>
      </c>
      <c r="E41" s="3">
        <v>4</v>
      </c>
      <c r="F41" s="8">
        <f>E41*D41</f>
        <v>228000</v>
      </c>
      <c r="G41" s="3">
        <v>92</v>
      </c>
      <c r="H41" s="8">
        <f t="shared" si="0"/>
        <v>5244000</v>
      </c>
      <c r="I41" s="3">
        <v>4</v>
      </c>
      <c r="J41" s="8">
        <f t="shared" si="1"/>
        <v>228000</v>
      </c>
    </row>
    <row r="42" spans="1:10" x14ac:dyDescent="0.25">
      <c r="A42" s="7">
        <v>37</v>
      </c>
      <c r="B42" s="3" t="s">
        <v>162</v>
      </c>
      <c r="C42" s="3" t="s">
        <v>244</v>
      </c>
      <c r="D42" s="8">
        <v>46000</v>
      </c>
      <c r="E42" s="3"/>
      <c r="F42" s="3"/>
      <c r="G42" s="3">
        <v>62</v>
      </c>
      <c r="H42" s="8">
        <f t="shared" si="0"/>
        <v>2852000</v>
      </c>
      <c r="I42" s="3"/>
      <c r="J42" s="8"/>
    </row>
    <row r="43" spans="1:10" x14ac:dyDescent="0.25">
      <c r="A43" s="7">
        <v>38</v>
      </c>
      <c r="B43" s="3" t="s">
        <v>163</v>
      </c>
      <c r="C43" s="3" t="s">
        <v>254</v>
      </c>
      <c r="D43" s="8">
        <v>72000</v>
      </c>
      <c r="E43" s="3">
        <v>12</v>
      </c>
      <c r="F43" s="8">
        <f>E43*D43</f>
        <v>864000</v>
      </c>
      <c r="G43" s="3">
        <v>91</v>
      </c>
      <c r="H43" s="8">
        <f t="shared" si="0"/>
        <v>6552000</v>
      </c>
      <c r="I43" s="3">
        <v>12</v>
      </c>
      <c r="J43" s="8">
        <f t="shared" si="1"/>
        <v>864000</v>
      </c>
    </row>
    <row r="44" spans="1:10" x14ac:dyDescent="0.25">
      <c r="A44" s="7">
        <v>39</v>
      </c>
      <c r="B44" s="3" t="s">
        <v>164</v>
      </c>
      <c r="C44" s="3" t="s">
        <v>247</v>
      </c>
      <c r="D44" s="8">
        <v>26000</v>
      </c>
      <c r="E44" s="3"/>
      <c r="F44" s="3"/>
      <c r="G44" s="3">
        <v>66</v>
      </c>
      <c r="H44" s="8">
        <f t="shared" si="0"/>
        <v>1716000</v>
      </c>
      <c r="I44" s="3"/>
      <c r="J44" s="8"/>
    </row>
    <row r="45" spans="1:10" x14ac:dyDescent="0.25">
      <c r="A45" s="7">
        <v>40</v>
      </c>
      <c r="B45" s="3" t="s">
        <v>165</v>
      </c>
      <c r="C45" s="3" t="s">
        <v>255</v>
      </c>
      <c r="D45" s="8">
        <v>33000</v>
      </c>
      <c r="E45" s="3"/>
      <c r="F45" s="3"/>
      <c r="G45" s="3">
        <v>124</v>
      </c>
      <c r="H45" s="8">
        <f t="shared" si="0"/>
        <v>4092000</v>
      </c>
      <c r="I45" s="3"/>
      <c r="J45" s="8"/>
    </row>
    <row r="46" spans="1:10" x14ac:dyDescent="0.25">
      <c r="A46" s="7">
        <v>41</v>
      </c>
      <c r="B46" s="3" t="s">
        <v>166</v>
      </c>
      <c r="C46" s="3" t="s">
        <v>251</v>
      </c>
      <c r="D46" s="8">
        <v>53000</v>
      </c>
      <c r="E46" s="3">
        <v>20</v>
      </c>
      <c r="F46" s="8">
        <f>E46*D46</f>
        <v>1060000</v>
      </c>
      <c r="G46" s="3">
        <v>110</v>
      </c>
      <c r="H46" s="8">
        <f t="shared" si="0"/>
        <v>5830000</v>
      </c>
      <c r="I46" s="3">
        <v>22</v>
      </c>
      <c r="J46" s="8">
        <f t="shared" si="1"/>
        <v>1166000</v>
      </c>
    </row>
    <row r="47" spans="1:10" x14ac:dyDescent="0.25">
      <c r="A47" s="7">
        <v>42</v>
      </c>
      <c r="B47" s="3" t="s">
        <v>167</v>
      </c>
      <c r="C47" s="3" t="s">
        <v>251</v>
      </c>
      <c r="D47" s="8">
        <v>51000</v>
      </c>
      <c r="E47" s="3"/>
      <c r="F47" s="3"/>
      <c r="G47" s="3">
        <v>85</v>
      </c>
      <c r="H47" s="8">
        <f t="shared" si="0"/>
        <v>4335000</v>
      </c>
      <c r="I47" s="3"/>
      <c r="J47" s="8"/>
    </row>
    <row r="48" spans="1:10" x14ac:dyDescent="0.25">
      <c r="A48" s="7">
        <v>43</v>
      </c>
      <c r="B48" s="3" t="s">
        <v>168</v>
      </c>
      <c r="C48" s="3" t="s">
        <v>244</v>
      </c>
      <c r="D48" s="8">
        <v>40000</v>
      </c>
      <c r="E48" s="3"/>
      <c r="F48" s="3"/>
      <c r="G48" s="3">
        <v>156</v>
      </c>
      <c r="H48" s="8">
        <f t="shared" si="0"/>
        <v>6240000</v>
      </c>
      <c r="I48" s="3"/>
      <c r="J48" s="8"/>
    </row>
    <row r="49" spans="1:10" x14ac:dyDescent="0.25">
      <c r="A49" s="7">
        <v>44</v>
      </c>
      <c r="B49" s="3" t="s">
        <v>169</v>
      </c>
      <c r="C49" s="3" t="s">
        <v>256</v>
      </c>
      <c r="D49" s="8">
        <v>27000</v>
      </c>
      <c r="E49" s="3">
        <v>10</v>
      </c>
      <c r="F49" s="8">
        <f>E49*D49</f>
        <v>270000</v>
      </c>
      <c r="G49" s="3">
        <v>68</v>
      </c>
      <c r="H49" s="8">
        <f t="shared" si="0"/>
        <v>1836000</v>
      </c>
      <c r="I49" s="3">
        <v>10</v>
      </c>
      <c r="J49" s="8">
        <f t="shared" si="1"/>
        <v>270000</v>
      </c>
    </row>
    <row r="50" spans="1:10" x14ac:dyDescent="0.25">
      <c r="A50" s="7">
        <v>45</v>
      </c>
      <c r="B50" s="3" t="s">
        <v>170</v>
      </c>
      <c r="C50" s="3" t="s">
        <v>256</v>
      </c>
      <c r="D50" s="8">
        <v>27000</v>
      </c>
      <c r="E50" s="3"/>
      <c r="F50" s="3"/>
      <c r="G50" s="3">
        <v>12</v>
      </c>
      <c r="H50" s="8">
        <f t="shared" si="0"/>
        <v>324000</v>
      </c>
      <c r="I50" s="3"/>
      <c r="J50" s="8"/>
    </row>
    <row r="51" spans="1:10" x14ac:dyDescent="0.25">
      <c r="A51" s="7">
        <v>46</v>
      </c>
      <c r="B51" s="3" t="s">
        <v>171</v>
      </c>
      <c r="C51" s="3" t="s">
        <v>248</v>
      </c>
      <c r="D51" s="8">
        <v>34500</v>
      </c>
      <c r="E51" s="3"/>
      <c r="F51" s="3"/>
      <c r="G51" s="3">
        <v>66</v>
      </c>
      <c r="H51" s="8">
        <f t="shared" si="0"/>
        <v>2277000</v>
      </c>
      <c r="I51" s="3"/>
      <c r="J51" s="8"/>
    </row>
    <row r="52" spans="1:10" x14ac:dyDescent="0.25">
      <c r="A52" s="7">
        <v>47</v>
      </c>
      <c r="B52" s="3" t="s">
        <v>172</v>
      </c>
      <c r="C52" s="37" t="s">
        <v>257</v>
      </c>
      <c r="D52" s="8">
        <v>37000</v>
      </c>
      <c r="E52" s="3">
        <v>4</v>
      </c>
      <c r="F52" s="8">
        <f>E52*D52</f>
        <v>148000</v>
      </c>
      <c r="G52" s="3">
        <v>81</v>
      </c>
      <c r="H52" s="8">
        <f t="shared" si="0"/>
        <v>2997000</v>
      </c>
      <c r="I52" s="3">
        <v>5</v>
      </c>
      <c r="J52" s="8">
        <f t="shared" si="1"/>
        <v>185000</v>
      </c>
    </row>
    <row r="53" spans="1:10" x14ac:dyDescent="0.25">
      <c r="A53" s="7">
        <v>48</v>
      </c>
      <c r="B53" s="3" t="s">
        <v>173</v>
      </c>
      <c r="C53" s="3" t="s">
        <v>251</v>
      </c>
      <c r="D53" s="8">
        <v>62000</v>
      </c>
      <c r="E53" s="3"/>
      <c r="F53" s="3"/>
      <c r="G53" s="3">
        <v>50</v>
      </c>
      <c r="H53" s="8">
        <f t="shared" si="0"/>
        <v>3100000</v>
      </c>
      <c r="I53" s="3"/>
      <c r="J53" s="8"/>
    </row>
    <row r="54" spans="1:10" x14ac:dyDescent="0.25">
      <c r="A54" s="7">
        <v>49</v>
      </c>
      <c r="B54" s="3" t="s">
        <v>174</v>
      </c>
      <c r="C54" s="3" t="s">
        <v>243</v>
      </c>
      <c r="D54" s="8">
        <v>52000</v>
      </c>
      <c r="E54" s="3">
        <v>6</v>
      </c>
      <c r="F54" s="8">
        <f>E54*D54</f>
        <v>312000</v>
      </c>
      <c r="G54" s="3">
        <v>100</v>
      </c>
      <c r="H54" s="8">
        <f t="shared" si="0"/>
        <v>5200000</v>
      </c>
      <c r="I54" s="3">
        <v>6</v>
      </c>
      <c r="J54" s="8">
        <f t="shared" si="1"/>
        <v>312000</v>
      </c>
    </row>
    <row r="55" spans="1:10" x14ac:dyDescent="0.25">
      <c r="A55" s="7">
        <v>50</v>
      </c>
      <c r="B55" s="3" t="s">
        <v>175</v>
      </c>
      <c r="C55" s="3" t="s">
        <v>251</v>
      </c>
      <c r="D55" s="8">
        <v>73000</v>
      </c>
      <c r="E55" s="3">
        <v>34</v>
      </c>
      <c r="F55" s="8">
        <f>E55*D55</f>
        <v>2482000</v>
      </c>
      <c r="G55" s="3">
        <v>50</v>
      </c>
      <c r="H55" s="8">
        <f t="shared" si="0"/>
        <v>3650000</v>
      </c>
      <c r="I55" s="3"/>
      <c r="J55" s="8"/>
    </row>
    <row r="56" spans="1:10" x14ac:dyDescent="0.25">
      <c r="A56" s="7">
        <v>51</v>
      </c>
      <c r="B56" s="3" t="s">
        <v>176</v>
      </c>
      <c r="C56" s="3" t="s">
        <v>248</v>
      </c>
      <c r="D56" s="8">
        <v>34000</v>
      </c>
      <c r="E56" s="3"/>
      <c r="F56" s="3"/>
      <c r="G56" s="3">
        <v>76</v>
      </c>
      <c r="H56" s="8">
        <f t="shared" si="0"/>
        <v>2584000</v>
      </c>
      <c r="I56" s="3"/>
      <c r="J56" s="8"/>
    </row>
    <row r="57" spans="1:10" x14ac:dyDescent="0.25">
      <c r="A57" s="7">
        <v>52</v>
      </c>
      <c r="B57" s="3" t="s">
        <v>177</v>
      </c>
      <c r="C57" s="3" t="s">
        <v>258</v>
      </c>
      <c r="D57" s="8">
        <v>59000</v>
      </c>
      <c r="E57" s="3">
        <v>10</v>
      </c>
      <c r="F57" s="8">
        <f>E57*D57</f>
        <v>590000</v>
      </c>
      <c r="G57" s="3">
        <v>80</v>
      </c>
      <c r="H57" s="8">
        <f t="shared" si="0"/>
        <v>4720000</v>
      </c>
      <c r="I57" s="3">
        <v>10</v>
      </c>
      <c r="J57" s="8">
        <f t="shared" si="1"/>
        <v>590000</v>
      </c>
    </row>
    <row r="58" spans="1:10" x14ac:dyDescent="0.25">
      <c r="A58" s="7">
        <v>53</v>
      </c>
      <c r="B58" s="3" t="s">
        <v>178</v>
      </c>
      <c r="C58" s="3" t="s">
        <v>259</v>
      </c>
      <c r="D58" s="8">
        <v>48000</v>
      </c>
      <c r="E58" s="3"/>
      <c r="F58" s="3"/>
      <c r="G58" s="3">
        <v>35</v>
      </c>
      <c r="H58" s="8">
        <f t="shared" si="0"/>
        <v>1680000</v>
      </c>
      <c r="I58" s="3"/>
      <c r="J58" s="8"/>
    </row>
    <row r="59" spans="1:10" x14ac:dyDescent="0.25">
      <c r="A59" s="7">
        <v>54</v>
      </c>
      <c r="B59" s="3" t="s">
        <v>179</v>
      </c>
      <c r="C59" s="3" t="s">
        <v>244</v>
      </c>
      <c r="D59" s="8">
        <v>44000</v>
      </c>
      <c r="E59" s="3"/>
      <c r="F59" s="3"/>
      <c r="G59" s="3">
        <v>56</v>
      </c>
      <c r="H59" s="8">
        <f t="shared" si="0"/>
        <v>2464000</v>
      </c>
      <c r="I59" s="3"/>
      <c r="J59" s="8"/>
    </row>
    <row r="60" spans="1:10" x14ac:dyDescent="0.25">
      <c r="A60" s="7">
        <v>55</v>
      </c>
      <c r="B60" s="3" t="s">
        <v>179</v>
      </c>
      <c r="C60" s="3" t="s">
        <v>251</v>
      </c>
      <c r="D60" s="8">
        <v>73000</v>
      </c>
      <c r="E60" s="3">
        <v>6</v>
      </c>
      <c r="F60" s="8">
        <f>E60*D60</f>
        <v>438000</v>
      </c>
      <c r="G60" s="3">
        <v>50</v>
      </c>
      <c r="H60" s="8">
        <f t="shared" si="0"/>
        <v>3650000</v>
      </c>
      <c r="I60" s="3">
        <v>6</v>
      </c>
      <c r="J60" s="8">
        <f t="shared" si="1"/>
        <v>438000</v>
      </c>
    </row>
    <row r="61" spans="1:10" x14ac:dyDescent="0.25">
      <c r="A61" s="7">
        <v>56</v>
      </c>
      <c r="B61" s="3" t="s">
        <v>180</v>
      </c>
      <c r="C61" s="3" t="s">
        <v>243</v>
      </c>
      <c r="D61" s="8">
        <v>84000</v>
      </c>
      <c r="E61" s="3"/>
      <c r="F61" s="3"/>
      <c r="G61" s="3">
        <v>34</v>
      </c>
      <c r="H61" s="8">
        <f t="shared" si="0"/>
        <v>2856000</v>
      </c>
      <c r="I61" s="3"/>
      <c r="J61" s="8"/>
    </row>
    <row r="62" spans="1:10" x14ac:dyDescent="0.25">
      <c r="A62" s="7">
        <v>57</v>
      </c>
      <c r="B62" s="3" t="s">
        <v>181</v>
      </c>
      <c r="C62" s="3" t="s">
        <v>260</v>
      </c>
      <c r="D62" s="8">
        <v>27000</v>
      </c>
      <c r="E62" s="3"/>
      <c r="F62" s="3"/>
      <c r="G62" s="3">
        <v>24</v>
      </c>
      <c r="H62" s="8">
        <f t="shared" si="0"/>
        <v>648000</v>
      </c>
      <c r="I62" s="3"/>
      <c r="J62" s="8"/>
    </row>
    <row r="63" spans="1:10" x14ac:dyDescent="0.25">
      <c r="A63" s="7">
        <v>58</v>
      </c>
      <c r="B63" s="3" t="s">
        <v>182</v>
      </c>
      <c r="C63" s="3" t="s">
        <v>260</v>
      </c>
      <c r="D63" s="8">
        <v>27000</v>
      </c>
      <c r="E63" s="3">
        <v>31</v>
      </c>
      <c r="F63" s="8">
        <f>E63*D63</f>
        <v>837000</v>
      </c>
      <c r="G63" s="3">
        <v>35</v>
      </c>
      <c r="H63" s="8">
        <f t="shared" si="0"/>
        <v>945000</v>
      </c>
      <c r="I63" s="3">
        <v>4</v>
      </c>
      <c r="J63" s="8">
        <f t="shared" si="1"/>
        <v>108000</v>
      </c>
    </row>
    <row r="64" spans="1:10" x14ac:dyDescent="0.25">
      <c r="A64" s="7">
        <v>59</v>
      </c>
      <c r="B64" s="3" t="s">
        <v>183</v>
      </c>
      <c r="C64" s="3" t="s">
        <v>244</v>
      </c>
      <c r="D64" s="8">
        <v>38000</v>
      </c>
      <c r="E64" s="3"/>
      <c r="F64" s="8"/>
      <c r="G64" s="3">
        <v>65</v>
      </c>
      <c r="H64" s="8">
        <f t="shared" si="0"/>
        <v>2470000</v>
      </c>
      <c r="I64" s="3"/>
      <c r="J64" s="8"/>
    </row>
    <row r="65" spans="1:10" x14ac:dyDescent="0.25">
      <c r="A65" s="7">
        <v>60</v>
      </c>
      <c r="B65" s="3" t="s">
        <v>184</v>
      </c>
      <c r="C65" s="3" t="s">
        <v>244</v>
      </c>
      <c r="D65" s="8">
        <v>38000</v>
      </c>
      <c r="E65" s="3"/>
      <c r="F65" s="3"/>
      <c r="G65" s="3">
        <v>34</v>
      </c>
      <c r="H65" s="8">
        <f t="shared" si="0"/>
        <v>1292000</v>
      </c>
      <c r="I65" s="3"/>
      <c r="J65" s="8"/>
    </row>
    <row r="66" spans="1:10" x14ac:dyDescent="0.25">
      <c r="A66" s="7">
        <v>61</v>
      </c>
      <c r="B66" s="3" t="s">
        <v>185</v>
      </c>
      <c r="C66" s="3" t="s">
        <v>251</v>
      </c>
      <c r="D66" s="8">
        <v>51000</v>
      </c>
      <c r="E66" s="3"/>
      <c r="F66" s="3"/>
      <c r="G66" s="3">
        <v>54</v>
      </c>
      <c r="H66" s="8">
        <f t="shared" si="0"/>
        <v>2754000</v>
      </c>
      <c r="I66" s="3"/>
      <c r="J66" s="8"/>
    </row>
    <row r="67" spans="1:10" x14ac:dyDescent="0.25">
      <c r="A67" s="7">
        <v>62</v>
      </c>
      <c r="B67" s="3" t="s">
        <v>186</v>
      </c>
      <c r="C67" s="3" t="s">
        <v>251</v>
      </c>
      <c r="D67" s="8">
        <v>60000</v>
      </c>
      <c r="E67" s="3">
        <v>13</v>
      </c>
      <c r="F67" s="8">
        <f>E67*D67</f>
        <v>780000</v>
      </c>
      <c r="G67" s="3">
        <v>45</v>
      </c>
      <c r="H67" s="8">
        <f t="shared" si="0"/>
        <v>2700000</v>
      </c>
      <c r="I67" s="3">
        <v>15</v>
      </c>
      <c r="J67" s="8">
        <f t="shared" si="1"/>
        <v>900000</v>
      </c>
    </row>
    <row r="68" spans="1:10" x14ac:dyDescent="0.25">
      <c r="A68" s="7">
        <v>63</v>
      </c>
      <c r="B68" s="3" t="s">
        <v>187</v>
      </c>
      <c r="C68" s="3" t="s">
        <v>243</v>
      </c>
      <c r="D68" s="8">
        <v>50000</v>
      </c>
      <c r="E68" s="3">
        <v>5</v>
      </c>
      <c r="F68" s="8">
        <f>E68*D68</f>
        <v>250000</v>
      </c>
      <c r="G68" s="3">
        <v>35</v>
      </c>
      <c r="H68" s="8">
        <f t="shared" si="0"/>
        <v>1750000</v>
      </c>
      <c r="I68" s="3">
        <v>5</v>
      </c>
      <c r="J68" s="8">
        <f t="shared" si="1"/>
        <v>250000</v>
      </c>
    </row>
    <row r="69" spans="1:10" x14ac:dyDescent="0.25">
      <c r="A69" s="7">
        <v>64</v>
      </c>
      <c r="B69" s="3" t="s">
        <v>188</v>
      </c>
      <c r="C69" s="3" t="s">
        <v>243</v>
      </c>
      <c r="D69" s="8">
        <v>45000</v>
      </c>
      <c r="E69" s="3"/>
      <c r="F69" s="3"/>
      <c r="G69" s="3">
        <v>45</v>
      </c>
      <c r="H69" s="8">
        <f t="shared" si="0"/>
        <v>2025000</v>
      </c>
      <c r="I69" s="3"/>
      <c r="J69" s="8"/>
    </row>
    <row r="70" spans="1:10" x14ac:dyDescent="0.25">
      <c r="A70" s="7">
        <v>65</v>
      </c>
      <c r="B70" s="3" t="s">
        <v>189</v>
      </c>
      <c r="C70" s="3" t="s">
        <v>245</v>
      </c>
      <c r="D70" s="8">
        <v>41000</v>
      </c>
      <c r="E70" s="3">
        <v>14</v>
      </c>
      <c r="F70" s="8">
        <f>E70*D70</f>
        <v>574000</v>
      </c>
      <c r="G70" s="3">
        <v>36</v>
      </c>
      <c r="H70" s="8">
        <f t="shared" ref="H70:H98" si="2">D70*G70</f>
        <v>1476000</v>
      </c>
      <c r="I70" s="3"/>
      <c r="J70" s="8"/>
    </row>
    <row r="71" spans="1:10" x14ac:dyDescent="0.25">
      <c r="A71" s="7">
        <v>66</v>
      </c>
      <c r="B71" s="3" t="s">
        <v>190</v>
      </c>
      <c r="C71" s="3" t="s">
        <v>248</v>
      </c>
      <c r="D71" s="8">
        <v>27000</v>
      </c>
      <c r="E71" s="3">
        <v>6</v>
      </c>
      <c r="F71" s="8">
        <f>E71*D71</f>
        <v>162000</v>
      </c>
      <c r="G71" s="3">
        <v>90</v>
      </c>
      <c r="H71" s="8">
        <f t="shared" si="2"/>
        <v>2430000</v>
      </c>
      <c r="I71" s="3">
        <v>6</v>
      </c>
      <c r="J71" s="8">
        <f t="shared" si="1"/>
        <v>162000</v>
      </c>
    </row>
    <row r="72" spans="1:10" x14ac:dyDescent="0.25">
      <c r="A72" s="7">
        <v>67</v>
      </c>
      <c r="B72" s="3" t="s">
        <v>191</v>
      </c>
      <c r="C72" s="3" t="s">
        <v>248</v>
      </c>
      <c r="D72" s="8">
        <v>25500</v>
      </c>
      <c r="E72" s="3">
        <v>7</v>
      </c>
      <c r="F72" s="8">
        <f>E72*D72</f>
        <v>178500</v>
      </c>
      <c r="G72" s="3">
        <v>50</v>
      </c>
      <c r="H72" s="8">
        <f t="shared" si="2"/>
        <v>1275000</v>
      </c>
      <c r="I72" s="3">
        <v>7</v>
      </c>
      <c r="J72" s="8">
        <f t="shared" ref="J72:J98" si="3">I72*D72</f>
        <v>178500</v>
      </c>
    </row>
    <row r="73" spans="1:10" x14ac:dyDescent="0.25">
      <c r="A73" s="7">
        <v>68</v>
      </c>
      <c r="B73" s="3" t="s">
        <v>192</v>
      </c>
      <c r="C73" s="3" t="s">
        <v>261</v>
      </c>
      <c r="D73" s="8">
        <v>44000</v>
      </c>
      <c r="E73" s="3">
        <v>20</v>
      </c>
      <c r="F73" s="8">
        <f>E73*D73</f>
        <v>880000</v>
      </c>
      <c r="G73" s="3">
        <v>42</v>
      </c>
      <c r="H73" s="8">
        <f t="shared" si="2"/>
        <v>1848000</v>
      </c>
      <c r="I73" s="3">
        <v>5</v>
      </c>
      <c r="J73" s="8">
        <f t="shared" si="3"/>
        <v>220000</v>
      </c>
    </row>
    <row r="74" spans="1:10" x14ac:dyDescent="0.25">
      <c r="A74" s="7">
        <v>69</v>
      </c>
      <c r="B74" s="3" t="s">
        <v>193</v>
      </c>
      <c r="C74" s="3" t="s">
        <v>253</v>
      </c>
      <c r="D74" s="8">
        <v>73000</v>
      </c>
      <c r="E74" s="3">
        <v>20</v>
      </c>
      <c r="F74" s="8">
        <f>E74*D74</f>
        <v>1460000</v>
      </c>
      <c r="G74" s="3">
        <v>58</v>
      </c>
      <c r="H74" s="8">
        <f t="shared" si="2"/>
        <v>4234000</v>
      </c>
      <c r="I74" s="3"/>
      <c r="J74" s="8"/>
    </row>
    <row r="75" spans="1:10" x14ac:dyDescent="0.25">
      <c r="A75" s="7">
        <v>70</v>
      </c>
      <c r="B75" s="3" t="s">
        <v>194</v>
      </c>
      <c r="C75" s="3" t="s">
        <v>251</v>
      </c>
      <c r="D75" s="8">
        <v>73000</v>
      </c>
      <c r="E75" s="3"/>
      <c r="F75" s="3"/>
      <c r="G75" s="3">
        <v>76</v>
      </c>
      <c r="H75" s="8">
        <f t="shared" si="2"/>
        <v>5548000</v>
      </c>
      <c r="I75" s="3"/>
      <c r="J75" s="8"/>
    </row>
    <row r="76" spans="1:10" x14ac:dyDescent="0.25">
      <c r="A76" s="7">
        <v>71</v>
      </c>
      <c r="B76" s="3" t="s">
        <v>195</v>
      </c>
      <c r="C76" s="3" t="s">
        <v>243</v>
      </c>
      <c r="D76" s="8">
        <v>72000</v>
      </c>
      <c r="E76" s="3">
        <v>34</v>
      </c>
      <c r="F76" s="8">
        <f>E76*D76</f>
        <v>2448000</v>
      </c>
      <c r="G76" s="3">
        <v>36</v>
      </c>
      <c r="H76" s="8">
        <f t="shared" si="2"/>
        <v>2592000</v>
      </c>
      <c r="I76" s="3">
        <v>6</v>
      </c>
      <c r="J76" s="8">
        <f t="shared" si="3"/>
        <v>432000</v>
      </c>
    </row>
    <row r="77" spans="1:10" x14ac:dyDescent="0.25">
      <c r="A77" s="7">
        <v>72</v>
      </c>
      <c r="B77" s="3" t="s">
        <v>196</v>
      </c>
      <c r="C77" s="3" t="s">
        <v>253</v>
      </c>
      <c r="D77" s="8">
        <v>64000</v>
      </c>
      <c r="E77" s="3"/>
      <c r="F77" s="8"/>
      <c r="G77" s="3">
        <v>97</v>
      </c>
      <c r="H77" s="8">
        <f t="shared" si="2"/>
        <v>6208000</v>
      </c>
      <c r="I77" s="3"/>
      <c r="J77" s="8"/>
    </row>
    <row r="78" spans="1:10" x14ac:dyDescent="0.25">
      <c r="A78" s="7">
        <v>73</v>
      </c>
      <c r="B78" s="3" t="s">
        <v>197</v>
      </c>
      <c r="C78" s="3" t="s">
        <v>262</v>
      </c>
      <c r="D78" s="8">
        <v>77000</v>
      </c>
      <c r="E78" s="3"/>
      <c r="F78" s="3"/>
      <c r="G78" s="3">
        <v>63</v>
      </c>
      <c r="H78" s="8">
        <f t="shared" si="2"/>
        <v>4851000</v>
      </c>
      <c r="I78" s="3"/>
      <c r="J78" s="8"/>
    </row>
    <row r="79" spans="1:10" x14ac:dyDescent="0.25">
      <c r="A79" s="7">
        <v>74</v>
      </c>
      <c r="B79" s="3" t="s">
        <v>198</v>
      </c>
      <c r="C79" s="3" t="s">
        <v>248</v>
      </c>
      <c r="D79" s="8">
        <v>33000</v>
      </c>
      <c r="E79" s="3"/>
      <c r="F79" s="3"/>
      <c r="G79" s="3">
        <v>57</v>
      </c>
      <c r="H79" s="8">
        <f t="shared" si="2"/>
        <v>1881000</v>
      </c>
      <c r="I79" s="3"/>
      <c r="J79" s="8"/>
    </row>
    <row r="80" spans="1:10" x14ac:dyDescent="0.25">
      <c r="A80" s="7">
        <v>75</v>
      </c>
      <c r="B80" s="3" t="s">
        <v>199</v>
      </c>
      <c r="C80" s="3" t="s">
        <v>263</v>
      </c>
      <c r="D80" s="8">
        <v>25000</v>
      </c>
      <c r="E80" s="3">
        <v>22</v>
      </c>
      <c r="F80" s="8">
        <f>E80*D80</f>
        <v>550000</v>
      </c>
      <c r="G80" s="3">
        <v>55</v>
      </c>
      <c r="H80" s="8">
        <f t="shared" si="2"/>
        <v>1375000</v>
      </c>
      <c r="I80" s="3">
        <v>9</v>
      </c>
      <c r="J80" s="8">
        <f t="shared" si="3"/>
        <v>225000</v>
      </c>
    </row>
    <row r="81" spans="1:10" x14ac:dyDescent="0.25">
      <c r="A81" s="7">
        <v>76</v>
      </c>
      <c r="B81" s="3" t="s">
        <v>200</v>
      </c>
      <c r="C81" s="3" t="s">
        <v>251</v>
      </c>
      <c r="D81" s="8">
        <v>74000</v>
      </c>
      <c r="E81" s="3"/>
      <c r="F81" s="3"/>
      <c r="G81" s="3">
        <v>60</v>
      </c>
      <c r="H81" s="8">
        <f t="shared" si="2"/>
        <v>4440000</v>
      </c>
      <c r="I81" s="3"/>
      <c r="J81" s="8"/>
    </row>
    <row r="82" spans="1:10" x14ac:dyDescent="0.25">
      <c r="A82" s="7">
        <v>77</v>
      </c>
      <c r="B82" s="3" t="s">
        <v>201</v>
      </c>
      <c r="C82" s="3" t="s">
        <v>264</v>
      </c>
      <c r="D82" s="8">
        <v>55000</v>
      </c>
      <c r="E82" s="3">
        <v>24</v>
      </c>
      <c r="F82" s="8">
        <f>E82*D82</f>
        <v>1320000</v>
      </c>
      <c r="G82" s="3">
        <v>45</v>
      </c>
      <c r="H82" s="8">
        <f t="shared" si="2"/>
        <v>2475000</v>
      </c>
      <c r="I82" s="3">
        <v>8</v>
      </c>
      <c r="J82" s="8">
        <f t="shared" si="3"/>
        <v>440000</v>
      </c>
    </row>
    <row r="83" spans="1:10" x14ac:dyDescent="0.25">
      <c r="A83" s="7">
        <v>78</v>
      </c>
      <c r="B83" s="3" t="s">
        <v>202</v>
      </c>
      <c r="C83" s="3" t="s">
        <v>264</v>
      </c>
      <c r="D83" s="8">
        <v>60000</v>
      </c>
      <c r="E83" s="3">
        <v>35</v>
      </c>
      <c r="F83" s="8">
        <f>E83*D83</f>
        <v>2100000</v>
      </c>
      <c r="G83" s="3">
        <v>52</v>
      </c>
      <c r="H83" s="8">
        <f t="shared" si="2"/>
        <v>3120000</v>
      </c>
      <c r="I83" s="3">
        <v>11</v>
      </c>
      <c r="J83" s="8">
        <f t="shared" si="3"/>
        <v>660000</v>
      </c>
    </row>
    <row r="84" spans="1:10" x14ac:dyDescent="0.25">
      <c r="A84" s="7">
        <v>79</v>
      </c>
      <c r="B84" s="3" t="s">
        <v>203</v>
      </c>
      <c r="C84" s="3" t="s">
        <v>256</v>
      </c>
      <c r="D84" s="8">
        <v>28000</v>
      </c>
      <c r="E84" s="3"/>
      <c r="F84" s="3"/>
      <c r="G84" s="3">
        <v>50</v>
      </c>
      <c r="H84" s="8">
        <f t="shared" si="2"/>
        <v>1400000</v>
      </c>
      <c r="I84" s="3"/>
      <c r="J84" s="8"/>
    </row>
    <row r="85" spans="1:10" x14ac:dyDescent="0.25">
      <c r="A85" s="7">
        <v>80</v>
      </c>
      <c r="B85" s="3" t="s">
        <v>204</v>
      </c>
      <c r="C85" s="3" t="s">
        <v>244</v>
      </c>
      <c r="D85" s="8">
        <v>85000</v>
      </c>
      <c r="E85" s="3"/>
      <c r="F85" s="3"/>
      <c r="G85" s="3">
        <v>56</v>
      </c>
      <c r="H85" s="8">
        <f t="shared" si="2"/>
        <v>4760000</v>
      </c>
      <c r="I85" s="3"/>
      <c r="J85" s="8"/>
    </row>
    <row r="86" spans="1:10" x14ac:dyDescent="0.25">
      <c r="A86" s="7">
        <v>81</v>
      </c>
      <c r="B86" s="3" t="s">
        <v>205</v>
      </c>
      <c r="C86" s="3" t="s">
        <v>260</v>
      </c>
      <c r="D86" s="8">
        <v>40500</v>
      </c>
      <c r="E86" s="3">
        <v>14</v>
      </c>
      <c r="F86" s="8">
        <f>E86*D86</f>
        <v>567000</v>
      </c>
      <c r="G86" s="3">
        <v>56</v>
      </c>
      <c r="H86" s="8">
        <f t="shared" si="2"/>
        <v>2268000</v>
      </c>
      <c r="I86" s="3">
        <v>8</v>
      </c>
      <c r="J86" s="8">
        <f t="shared" si="3"/>
        <v>324000</v>
      </c>
    </row>
    <row r="87" spans="1:10" x14ac:dyDescent="0.25">
      <c r="A87" s="7">
        <v>82</v>
      </c>
      <c r="B87" s="3" t="s">
        <v>206</v>
      </c>
      <c r="C87" s="3" t="s">
        <v>245</v>
      </c>
      <c r="D87" s="8">
        <v>40000</v>
      </c>
      <c r="E87" s="3"/>
      <c r="F87" s="3"/>
      <c r="G87" s="3">
        <v>76</v>
      </c>
      <c r="H87" s="8">
        <f t="shared" si="2"/>
        <v>3040000</v>
      </c>
      <c r="I87" s="3"/>
      <c r="J87" s="8"/>
    </row>
    <row r="88" spans="1:10" x14ac:dyDescent="0.25">
      <c r="A88" s="7">
        <v>83</v>
      </c>
      <c r="B88" s="3" t="s">
        <v>207</v>
      </c>
      <c r="C88" s="3" t="s">
        <v>245</v>
      </c>
      <c r="D88" s="8">
        <v>39000</v>
      </c>
      <c r="E88" s="3">
        <v>20</v>
      </c>
      <c r="F88" s="8">
        <f>E88*D88</f>
        <v>780000</v>
      </c>
      <c r="G88" s="3">
        <v>50</v>
      </c>
      <c r="H88" s="8">
        <f t="shared" si="2"/>
        <v>1950000</v>
      </c>
      <c r="I88" s="3">
        <v>14</v>
      </c>
      <c r="J88" s="8">
        <f t="shared" si="3"/>
        <v>546000</v>
      </c>
    </row>
    <row r="89" spans="1:10" x14ac:dyDescent="0.25">
      <c r="A89" s="7">
        <v>84</v>
      </c>
      <c r="B89" s="3" t="s">
        <v>208</v>
      </c>
      <c r="C89" s="3" t="s">
        <v>248</v>
      </c>
      <c r="D89" s="8">
        <v>70500</v>
      </c>
      <c r="E89" s="3"/>
      <c r="F89" s="3"/>
      <c r="G89" s="3">
        <v>63</v>
      </c>
      <c r="H89" s="8">
        <f t="shared" si="2"/>
        <v>4441500</v>
      </c>
      <c r="I89" s="3"/>
      <c r="J89" s="8"/>
    </row>
    <row r="90" spans="1:10" x14ac:dyDescent="0.25">
      <c r="A90" s="7">
        <v>85</v>
      </c>
      <c r="B90" s="3" t="s">
        <v>209</v>
      </c>
      <c r="C90" s="3" t="s">
        <v>243</v>
      </c>
      <c r="D90" s="8">
        <v>88000</v>
      </c>
      <c r="E90" s="3"/>
      <c r="F90" s="8"/>
      <c r="G90" s="3">
        <v>48</v>
      </c>
      <c r="H90" s="8">
        <f t="shared" si="2"/>
        <v>4224000</v>
      </c>
      <c r="I90" s="3">
        <v>1</v>
      </c>
      <c r="J90" s="8">
        <f t="shared" si="3"/>
        <v>88000</v>
      </c>
    </row>
    <row r="91" spans="1:10" x14ac:dyDescent="0.25">
      <c r="A91" s="7">
        <v>86</v>
      </c>
      <c r="B91" s="3" t="s">
        <v>210</v>
      </c>
      <c r="C91" s="3" t="s">
        <v>243</v>
      </c>
      <c r="D91" s="8">
        <v>65000</v>
      </c>
      <c r="E91" s="3">
        <v>10</v>
      </c>
      <c r="F91" s="8">
        <f>E91*D91</f>
        <v>650000</v>
      </c>
      <c r="G91" s="3">
        <v>66</v>
      </c>
      <c r="H91" s="8">
        <f t="shared" si="2"/>
        <v>4290000</v>
      </c>
      <c r="I91" s="3"/>
      <c r="J91" s="8"/>
    </row>
    <row r="92" spans="1:10" x14ac:dyDescent="0.25">
      <c r="A92" s="7">
        <v>87</v>
      </c>
      <c r="B92" s="3" t="s">
        <v>211</v>
      </c>
      <c r="C92" s="3" t="s">
        <v>243</v>
      </c>
      <c r="D92" s="8">
        <v>5000</v>
      </c>
      <c r="E92" s="3">
        <v>7</v>
      </c>
      <c r="F92" s="8">
        <f>E92*D92</f>
        <v>35000</v>
      </c>
      <c r="G92" s="3">
        <v>86</v>
      </c>
      <c r="H92" s="8">
        <f t="shared" si="2"/>
        <v>430000</v>
      </c>
      <c r="I92" s="3">
        <v>6</v>
      </c>
      <c r="J92" s="8">
        <f t="shared" si="3"/>
        <v>30000</v>
      </c>
    </row>
    <row r="93" spans="1:10" x14ac:dyDescent="0.25">
      <c r="A93" s="7">
        <v>88</v>
      </c>
      <c r="B93" s="3" t="s">
        <v>212</v>
      </c>
      <c r="C93" s="3" t="s">
        <v>251</v>
      </c>
      <c r="D93" s="8">
        <v>74500</v>
      </c>
      <c r="E93" s="3">
        <v>14</v>
      </c>
      <c r="F93" s="8">
        <f>E93*D93</f>
        <v>1043000</v>
      </c>
      <c r="G93" s="3">
        <v>52</v>
      </c>
      <c r="H93" s="8">
        <f t="shared" si="2"/>
        <v>3874000</v>
      </c>
      <c r="I93" s="3">
        <v>1</v>
      </c>
      <c r="J93" s="8">
        <f t="shared" si="3"/>
        <v>74500</v>
      </c>
    </row>
    <row r="94" spans="1:10" x14ac:dyDescent="0.25">
      <c r="A94" s="7">
        <v>89</v>
      </c>
      <c r="B94" s="3" t="s">
        <v>213</v>
      </c>
      <c r="C94" s="3" t="s">
        <v>265</v>
      </c>
      <c r="D94" s="8">
        <v>23000</v>
      </c>
      <c r="E94" s="3"/>
      <c r="F94" s="3"/>
      <c r="G94" s="3">
        <v>41</v>
      </c>
      <c r="H94" s="8">
        <f t="shared" si="2"/>
        <v>943000</v>
      </c>
      <c r="I94" s="3"/>
      <c r="J94" s="8"/>
    </row>
    <row r="95" spans="1:10" x14ac:dyDescent="0.25">
      <c r="A95" s="7">
        <v>90</v>
      </c>
      <c r="B95" s="3" t="s">
        <v>214</v>
      </c>
      <c r="C95" s="3" t="s">
        <v>275</v>
      </c>
      <c r="D95" s="8">
        <v>36000</v>
      </c>
      <c r="E95" s="3">
        <v>13</v>
      </c>
      <c r="F95" s="8">
        <f>E95*D95</f>
        <v>468000</v>
      </c>
      <c r="G95" s="3">
        <v>67</v>
      </c>
      <c r="H95" s="8">
        <f t="shared" si="2"/>
        <v>2412000</v>
      </c>
      <c r="I95" s="3"/>
      <c r="J95" s="8"/>
    </row>
    <row r="96" spans="1:10" x14ac:dyDescent="0.25">
      <c r="A96" s="7">
        <v>91</v>
      </c>
      <c r="B96" s="3" t="s">
        <v>215</v>
      </c>
      <c r="C96" s="3" t="s">
        <v>251</v>
      </c>
      <c r="D96" s="8">
        <v>5000</v>
      </c>
      <c r="E96" s="3"/>
      <c r="F96" s="3"/>
      <c r="G96" s="3">
        <v>88</v>
      </c>
      <c r="H96" s="8">
        <f t="shared" si="2"/>
        <v>440000</v>
      </c>
      <c r="I96" s="3"/>
      <c r="J96" s="8"/>
    </row>
    <row r="97" spans="1:10" x14ac:dyDescent="0.25">
      <c r="A97" s="7">
        <v>92</v>
      </c>
      <c r="B97" s="3" t="s">
        <v>150</v>
      </c>
      <c r="C97" s="3" t="s">
        <v>244</v>
      </c>
      <c r="D97" s="8">
        <v>59000</v>
      </c>
      <c r="E97" s="3"/>
      <c r="F97" s="3"/>
      <c r="G97" s="3">
        <v>54</v>
      </c>
      <c r="H97" s="8">
        <f t="shared" si="2"/>
        <v>3186000</v>
      </c>
      <c r="I97" s="3"/>
      <c r="J97" s="8"/>
    </row>
    <row r="98" spans="1:10" x14ac:dyDescent="0.25">
      <c r="A98" s="7">
        <v>93</v>
      </c>
      <c r="B98" s="3" t="s">
        <v>216</v>
      </c>
      <c r="C98" s="3" t="s">
        <v>243</v>
      </c>
      <c r="D98" s="8">
        <v>5500</v>
      </c>
      <c r="E98" s="3">
        <v>10</v>
      </c>
      <c r="F98" s="8">
        <f>E98*D98</f>
        <v>55000</v>
      </c>
      <c r="G98" s="3">
        <v>61</v>
      </c>
      <c r="H98" s="8">
        <f t="shared" si="2"/>
        <v>335500</v>
      </c>
      <c r="I98" s="3">
        <v>10</v>
      </c>
      <c r="J98" s="8">
        <f t="shared" si="3"/>
        <v>55000</v>
      </c>
    </row>
    <row r="99" spans="1:10" x14ac:dyDescent="0.25">
      <c r="A99" s="164" t="s">
        <v>55</v>
      </c>
      <c r="B99" s="166"/>
      <c r="C99" s="4"/>
      <c r="D99" s="11"/>
      <c r="E99" s="4">
        <f t="shared" ref="E99:J99" si="4">SUM(E6:E98)</f>
        <v>722</v>
      </c>
      <c r="F99" s="11">
        <f t="shared" si="4"/>
        <v>39742000</v>
      </c>
      <c r="G99" s="4">
        <f t="shared" si="4"/>
        <v>5907</v>
      </c>
      <c r="H99" s="11">
        <f t="shared" si="4"/>
        <v>295602500</v>
      </c>
      <c r="I99" s="4">
        <f t="shared" si="4"/>
        <v>397</v>
      </c>
      <c r="J99" s="11">
        <f t="shared" si="4"/>
        <v>22857000</v>
      </c>
    </row>
    <row r="100" spans="1:10" x14ac:dyDescent="0.25">
      <c r="A100" s="7"/>
      <c r="B100" s="3"/>
      <c r="C100" s="3"/>
      <c r="D100" s="3"/>
      <c r="E100" s="8"/>
      <c r="F100" s="8"/>
      <c r="G100" s="3"/>
      <c r="H100" s="3"/>
      <c r="I100" s="8"/>
      <c r="J100" s="8" t="s">
        <v>277</v>
      </c>
    </row>
    <row r="101" spans="1:10" x14ac:dyDescent="0.25">
      <c r="A101" s="6" t="s">
        <v>49</v>
      </c>
      <c r="B101" s="4" t="s">
        <v>217</v>
      </c>
      <c r="C101" s="4"/>
      <c r="D101" s="11" t="s">
        <v>240</v>
      </c>
      <c r="E101" s="11" t="s">
        <v>55</v>
      </c>
      <c r="F101" s="4" t="s">
        <v>118</v>
      </c>
      <c r="G101" s="4" t="s">
        <v>55</v>
      </c>
      <c r="H101" s="4" t="s">
        <v>118</v>
      </c>
      <c r="I101" s="35" t="s">
        <v>55</v>
      </c>
      <c r="J101" s="6" t="s">
        <v>118</v>
      </c>
    </row>
    <row r="102" spans="1:10" x14ac:dyDescent="0.25">
      <c r="A102" s="7"/>
      <c r="B102" s="3" t="s">
        <v>231</v>
      </c>
      <c r="C102" s="3"/>
      <c r="D102" s="8"/>
      <c r="E102" s="8"/>
      <c r="F102" s="3"/>
      <c r="G102" s="3"/>
      <c r="H102" s="3"/>
      <c r="I102" s="8"/>
      <c r="J102" s="3"/>
    </row>
    <row r="103" spans="1:10" x14ac:dyDescent="0.25">
      <c r="A103" s="7"/>
      <c r="B103" s="3" t="s">
        <v>218</v>
      </c>
      <c r="C103" s="3"/>
      <c r="D103" s="8">
        <v>21500</v>
      </c>
      <c r="E103" s="3"/>
      <c r="F103" s="8"/>
      <c r="G103" s="3">
        <v>100</v>
      </c>
      <c r="H103" s="8">
        <f t="shared" ref="H103:H115" si="5">D103*G103</f>
        <v>2150000</v>
      </c>
      <c r="I103" s="3">
        <v>3</v>
      </c>
      <c r="J103" s="8">
        <f>I103*D103</f>
        <v>64500</v>
      </c>
    </row>
    <row r="104" spans="1:10" x14ac:dyDescent="0.25">
      <c r="A104" s="7"/>
      <c r="B104" s="3" t="s">
        <v>219</v>
      </c>
      <c r="C104" s="3"/>
      <c r="D104" s="8">
        <v>21500</v>
      </c>
      <c r="E104" s="3">
        <v>45</v>
      </c>
      <c r="F104" s="8">
        <f>E104*D104</f>
        <v>967500</v>
      </c>
      <c r="G104" s="3">
        <v>25</v>
      </c>
      <c r="H104" s="8">
        <f t="shared" si="5"/>
        <v>537500</v>
      </c>
      <c r="I104" s="3"/>
      <c r="J104" s="8"/>
    </row>
    <row r="105" spans="1:10" x14ac:dyDescent="0.25">
      <c r="A105" s="7"/>
      <c r="B105" s="3" t="s">
        <v>220</v>
      </c>
      <c r="C105" s="3"/>
      <c r="D105" s="8">
        <v>21500</v>
      </c>
      <c r="E105" s="3">
        <v>19</v>
      </c>
      <c r="F105" s="8">
        <f>E105*D105</f>
        <v>408500</v>
      </c>
      <c r="G105" s="3">
        <v>55</v>
      </c>
      <c r="H105" s="8">
        <f t="shared" si="5"/>
        <v>1182500</v>
      </c>
      <c r="I105" s="3">
        <v>6</v>
      </c>
      <c r="J105" s="8">
        <f t="shared" ref="J105:J115" si="6">I105*D105</f>
        <v>129000</v>
      </c>
    </row>
    <row r="106" spans="1:10" x14ac:dyDescent="0.25">
      <c r="A106" s="7"/>
      <c r="B106" s="3" t="s">
        <v>221</v>
      </c>
      <c r="C106" s="3"/>
      <c r="D106" s="8">
        <v>21500</v>
      </c>
      <c r="E106" s="3">
        <v>22</v>
      </c>
      <c r="F106" s="8">
        <f>E106*D106</f>
        <v>473000</v>
      </c>
      <c r="G106" s="3">
        <v>100</v>
      </c>
      <c r="H106" s="8">
        <f t="shared" si="5"/>
        <v>2150000</v>
      </c>
      <c r="I106" s="3">
        <v>2</v>
      </c>
      <c r="J106" s="8">
        <f t="shared" si="6"/>
        <v>43000</v>
      </c>
    </row>
    <row r="107" spans="1:10" x14ac:dyDescent="0.25">
      <c r="A107" s="7"/>
      <c r="B107" s="3" t="s">
        <v>222</v>
      </c>
      <c r="C107" s="3"/>
      <c r="D107" s="8">
        <v>21500</v>
      </c>
      <c r="E107" s="3"/>
      <c r="F107" s="3"/>
      <c r="G107" s="3">
        <v>100</v>
      </c>
      <c r="H107" s="8">
        <f t="shared" si="5"/>
        <v>2150000</v>
      </c>
      <c r="I107" s="3"/>
      <c r="J107" s="8"/>
    </row>
    <row r="108" spans="1:10" x14ac:dyDescent="0.25">
      <c r="A108" s="7"/>
      <c r="B108" s="3" t="s">
        <v>223</v>
      </c>
      <c r="C108" s="3"/>
      <c r="D108" s="8">
        <v>21500</v>
      </c>
      <c r="E108" s="3">
        <v>14</v>
      </c>
      <c r="F108" s="8">
        <f>E108*D108</f>
        <v>301000</v>
      </c>
      <c r="G108" s="3">
        <v>125</v>
      </c>
      <c r="H108" s="8">
        <f t="shared" si="5"/>
        <v>2687500</v>
      </c>
      <c r="I108" s="3">
        <v>14</v>
      </c>
      <c r="J108" s="8">
        <f t="shared" si="6"/>
        <v>301000</v>
      </c>
    </row>
    <row r="109" spans="1:10" x14ac:dyDescent="0.25">
      <c r="A109" s="7"/>
      <c r="B109" s="3" t="s">
        <v>224</v>
      </c>
      <c r="C109" s="3"/>
      <c r="D109" s="8">
        <v>21500</v>
      </c>
      <c r="E109" s="3">
        <v>35</v>
      </c>
      <c r="F109" s="8">
        <f>E109*D109</f>
        <v>752500</v>
      </c>
      <c r="G109" s="3">
        <v>50</v>
      </c>
      <c r="H109" s="8">
        <f t="shared" si="5"/>
        <v>1075000</v>
      </c>
      <c r="I109" s="3"/>
      <c r="J109" s="8"/>
    </row>
    <row r="110" spans="1:10" x14ac:dyDescent="0.25">
      <c r="A110" s="7"/>
      <c r="B110" s="3" t="s">
        <v>225</v>
      </c>
      <c r="C110" s="3"/>
      <c r="D110" s="8">
        <v>21500</v>
      </c>
      <c r="E110" s="3">
        <v>24</v>
      </c>
      <c r="F110" s="8">
        <f>E110*D110</f>
        <v>516000</v>
      </c>
      <c r="G110" s="3">
        <v>150</v>
      </c>
      <c r="H110" s="8">
        <f t="shared" si="5"/>
        <v>3225000</v>
      </c>
      <c r="I110" s="3">
        <v>12</v>
      </c>
      <c r="J110" s="8">
        <f t="shared" si="6"/>
        <v>258000</v>
      </c>
    </row>
    <row r="111" spans="1:10" x14ac:dyDescent="0.25">
      <c r="A111" s="7"/>
      <c r="B111" s="3" t="s">
        <v>226</v>
      </c>
      <c r="C111" s="3"/>
      <c r="D111" s="8">
        <v>21500</v>
      </c>
      <c r="E111" s="3"/>
      <c r="F111" s="3"/>
      <c r="G111" s="3">
        <v>75</v>
      </c>
      <c r="H111" s="8">
        <f t="shared" si="5"/>
        <v>1612500</v>
      </c>
      <c r="I111" s="3"/>
      <c r="J111" s="8"/>
    </row>
    <row r="112" spans="1:10" x14ac:dyDescent="0.25">
      <c r="A112" s="7"/>
      <c r="B112" s="3" t="s">
        <v>227</v>
      </c>
      <c r="C112" s="3"/>
      <c r="D112" s="8">
        <v>21500</v>
      </c>
      <c r="E112" s="3"/>
      <c r="F112" s="8"/>
      <c r="G112" s="3">
        <v>100</v>
      </c>
      <c r="H112" s="8">
        <f t="shared" si="5"/>
        <v>2150000</v>
      </c>
      <c r="I112" s="3">
        <v>22</v>
      </c>
      <c r="J112" s="8">
        <f t="shared" si="6"/>
        <v>473000</v>
      </c>
    </row>
    <row r="113" spans="1:10" x14ac:dyDescent="0.25">
      <c r="A113" s="7"/>
      <c r="B113" s="3" t="s">
        <v>228</v>
      </c>
      <c r="C113" s="3"/>
      <c r="D113" s="8">
        <v>21500</v>
      </c>
      <c r="E113" s="3">
        <v>24</v>
      </c>
      <c r="F113" s="8">
        <f>E113*D113</f>
        <v>516000</v>
      </c>
      <c r="G113" s="3">
        <v>200</v>
      </c>
      <c r="H113" s="8">
        <f t="shared" si="5"/>
        <v>4300000</v>
      </c>
      <c r="I113" s="3">
        <v>2</v>
      </c>
      <c r="J113" s="8">
        <f t="shared" si="6"/>
        <v>43000</v>
      </c>
    </row>
    <row r="114" spans="1:10" x14ac:dyDescent="0.25">
      <c r="A114" s="7"/>
      <c r="B114" s="3" t="s">
        <v>229</v>
      </c>
      <c r="C114" s="3"/>
      <c r="D114" s="8">
        <v>21500</v>
      </c>
      <c r="E114" s="3"/>
      <c r="F114" s="3"/>
      <c r="G114" s="3">
        <v>100</v>
      </c>
      <c r="H114" s="8">
        <f t="shared" si="5"/>
        <v>2150000</v>
      </c>
      <c r="I114" s="3"/>
      <c r="J114" s="8"/>
    </row>
    <row r="115" spans="1:10" x14ac:dyDescent="0.25">
      <c r="A115" s="7"/>
      <c r="B115" s="3" t="s">
        <v>230</v>
      </c>
      <c r="C115" s="3"/>
      <c r="D115" s="8">
        <v>21500</v>
      </c>
      <c r="E115" s="3">
        <v>8</v>
      </c>
      <c r="F115" s="8">
        <f>E115*D115</f>
        <v>172000</v>
      </c>
      <c r="G115" s="3">
        <v>100</v>
      </c>
      <c r="H115" s="8">
        <f t="shared" si="5"/>
        <v>2150000</v>
      </c>
      <c r="I115" s="3">
        <v>6</v>
      </c>
      <c r="J115" s="8">
        <f t="shared" si="6"/>
        <v>129000</v>
      </c>
    </row>
    <row r="116" spans="1:10" x14ac:dyDescent="0.25">
      <c r="A116" s="13" t="s">
        <v>55</v>
      </c>
      <c r="B116" s="39"/>
      <c r="C116" s="4"/>
      <c r="D116" s="11"/>
      <c r="E116" s="4">
        <f t="shared" ref="E116:J116" si="7">SUM(E103:E115)</f>
        <v>191</v>
      </c>
      <c r="F116" s="11">
        <f t="shared" si="7"/>
        <v>4106500</v>
      </c>
      <c r="G116" s="4">
        <f t="shared" si="7"/>
        <v>1280</v>
      </c>
      <c r="H116" s="11">
        <f t="shared" si="7"/>
        <v>27520000</v>
      </c>
      <c r="I116" s="4">
        <f t="shared" si="7"/>
        <v>67</v>
      </c>
      <c r="J116" s="11">
        <f t="shared" si="7"/>
        <v>1440500</v>
      </c>
    </row>
    <row r="117" spans="1:10" x14ac:dyDescent="0.25">
      <c r="A117" s="7"/>
      <c r="B117" s="3"/>
      <c r="C117" s="3"/>
      <c r="D117" s="8"/>
      <c r="E117" s="8"/>
      <c r="F117" s="8"/>
      <c r="G117" s="3"/>
      <c r="H117" s="3"/>
      <c r="I117" s="8"/>
      <c r="J117" s="8"/>
    </row>
    <row r="118" spans="1:10" x14ac:dyDescent="0.25">
      <c r="A118" s="7"/>
      <c r="B118" s="3" t="s">
        <v>232</v>
      </c>
      <c r="C118" s="3"/>
      <c r="D118" s="8"/>
      <c r="E118" s="8"/>
      <c r="F118" s="3"/>
      <c r="G118" s="3"/>
      <c r="H118" s="3"/>
      <c r="I118" s="8"/>
      <c r="J118" s="3"/>
    </row>
    <row r="119" spans="1:10" x14ac:dyDescent="0.25">
      <c r="A119" s="7"/>
      <c r="B119" s="3" t="s">
        <v>233</v>
      </c>
      <c r="C119" s="3"/>
      <c r="D119" s="8">
        <v>27300</v>
      </c>
      <c r="E119" s="3">
        <v>5</v>
      </c>
      <c r="F119" s="8">
        <f>E119*D119</f>
        <v>136500</v>
      </c>
      <c r="G119" s="3">
        <v>200</v>
      </c>
      <c r="H119" s="8">
        <f t="shared" ref="H119:H124" si="8">D119*G119</f>
        <v>5460000</v>
      </c>
      <c r="I119" s="3">
        <v>5</v>
      </c>
      <c r="J119" s="8">
        <f>I119*D119</f>
        <v>136500</v>
      </c>
    </row>
    <row r="120" spans="1:10" x14ac:dyDescent="0.25">
      <c r="A120" s="7"/>
      <c r="B120" s="3" t="s">
        <v>234</v>
      </c>
      <c r="C120" s="3"/>
      <c r="D120" s="8">
        <v>27300</v>
      </c>
      <c r="E120" s="3"/>
      <c r="F120" s="3"/>
      <c r="G120" s="3">
        <v>250</v>
      </c>
      <c r="H120" s="8">
        <f t="shared" si="8"/>
        <v>6825000</v>
      </c>
      <c r="I120" s="3"/>
      <c r="J120" s="8"/>
    </row>
    <row r="121" spans="1:10" x14ac:dyDescent="0.25">
      <c r="A121" s="7"/>
      <c r="B121" s="3" t="s">
        <v>235</v>
      </c>
      <c r="C121" s="3"/>
      <c r="D121" s="8">
        <v>27300</v>
      </c>
      <c r="E121" s="3">
        <v>25</v>
      </c>
      <c r="F121" s="8">
        <f>E121*D121</f>
        <v>682500</v>
      </c>
      <c r="G121" s="3">
        <v>200</v>
      </c>
      <c r="H121" s="8">
        <f t="shared" si="8"/>
        <v>5460000</v>
      </c>
      <c r="I121" s="3">
        <v>5</v>
      </c>
      <c r="J121" s="8">
        <f t="shared" ref="J121:J124" si="9">I121*D121</f>
        <v>136500</v>
      </c>
    </row>
    <row r="122" spans="1:10" x14ac:dyDescent="0.25">
      <c r="A122" s="7"/>
      <c r="B122" s="3" t="s">
        <v>236</v>
      </c>
      <c r="C122" s="3"/>
      <c r="D122" s="8">
        <v>27300</v>
      </c>
      <c r="E122" s="3">
        <v>15</v>
      </c>
      <c r="F122" s="8">
        <f>E122*D122</f>
        <v>409500</v>
      </c>
      <c r="G122" s="3">
        <v>200</v>
      </c>
      <c r="H122" s="8">
        <f t="shared" si="8"/>
        <v>5460000</v>
      </c>
      <c r="I122" s="3"/>
      <c r="J122" s="8"/>
    </row>
    <row r="123" spans="1:10" x14ac:dyDescent="0.25">
      <c r="A123" s="7"/>
      <c r="B123" s="3" t="s">
        <v>237</v>
      </c>
      <c r="C123" s="3"/>
      <c r="D123" s="8">
        <v>27300</v>
      </c>
      <c r="E123" s="3"/>
      <c r="F123" s="8"/>
      <c r="G123" s="3">
        <v>225</v>
      </c>
      <c r="H123" s="8">
        <f t="shared" si="8"/>
        <v>6142500</v>
      </c>
      <c r="I123" s="3">
        <v>5</v>
      </c>
      <c r="J123" s="8">
        <f t="shared" si="9"/>
        <v>136500</v>
      </c>
    </row>
    <row r="124" spans="1:10" x14ac:dyDescent="0.25">
      <c r="A124" s="7"/>
      <c r="B124" s="3" t="s">
        <v>238</v>
      </c>
      <c r="C124" s="3"/>
      <c r="D124" s="8">
        <v>27300</v>
      </c>
      <c r="E124" s="3">
        <v>10</v>
      </c>
      <c r="F124" s="8">
        <f>E124*D124</f>
        <v>273000</v>
      </c>
      <c r="G124" s="3">
        <v>300</v>
      </c>
      <c r="H124" s="8">
        <f t="shared" si="8"/>
        <v>8190000</v>
      </c>
      <c r="I124" s="3">
        <v>10</v>
      </c>
      <c r="J124" s="8">
        <f t="shared" si="9"/>
        <v>273000</v>
      </c>
    </row>
    <row r="125" spans="1:10" x14ac:dyDescent="0.25">
      <c r="A125" s="13" t="s">
        <v>55</v>
      </c>
      <c r="B125" s="39"/>
      <c r="C125" s="4"/>
      <c r="D125" s="11"/>
      <c r="E125" s="4">
        <f t="shared" ref="E125:J125" si="10">SUM(E119:E124)</f>
        <v>55</v>
      </c>
      <c r="F125" s="11">
        <f t="shared" si="10"/>
        <v>1501500</v>
      </c>
      <c r="G125" s="4">
        <f t="shared" si="10"/>
        <v>1375</v>
      </c>
      <c r="H125" s="11">
        <f t="shared" si="10"/>
        <v>37537500</v>
      </c>
      <c r="I125" s="4">
        <f t="shared" si="10"/>
        <v>25</v>
      </c>
      <c r="J125" s="11">
        <f t="shared" si="10"/>
        <v>682500</v>
      </c>
    </row>
    <row r="126" spans="1:10" x14ac:dyDescent="0.25">
      <c r="A126" s="164" t="s">
        <v>118</v>
      </c>
      <c r="B126" s="165"/>
      <c r="C126" s="165"/>
      <c r="D126" s="165"/>
      <c r="E126" s="166"/>
      <c r="F126" s="11">
        <f>F125+F116+F99</f>
        <v>45350000</v>
      </c>
      <c r="G126" s="4"/>
      <c r="H126" s="11">
        <f>H125+H116+H99</f>
        <v>360660000</v>
      </c>
      <c r="I126" s="11"/>
      <c r="J126" s="11">
        <f>J125+J116+J99</f>
        <v>24980000</v>
      </c>
    </row>
  </sheetData>
  <mergeCells count="8">
    <mergeCell ref="A126:E126"/>
    <mergeCell ref="A1:J1"/>
    <mergeCell ref="A2:J2"/>
    <mergeCell ref="A3:J3"/>
    <mergeCell ref="C4:F4"/>
    <mergeCell ref="G4:H4"/>
    <mergeCell ref="I4:J4"/>
    <mergeCell ref="A99:B99"/>
  </mergeCells>
  <pageMargins left="0.70866141732283472" right="0.70866141732283472" top="0.74803149606299213" bottom="1.3385826771653544" header="0.31496062992125984" footer="0.31496062992125984"/>
  <pageSetup paperSize="9" firstPageNumber="88" fitToWidth="0" fitToHeight="0" orientation="landscape" horizontalDpi="4294967293" r:id="rId1"/>
  <headerFooter differentOddEven="1" differentFirst="1" scaleWithDoc="0" alignWithMargins="0">
    <oddHeader xml:space="preserve">&amp;C
</oddHeader>
    <firstHeader xml:space="preserve">&amp;L&amp;"Times New Roman,Regular"LAMPIRAN 6&amp;C
&amp;"Times New Roman,Regular"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87" zoomScaleNormal="87" workbookViewId="0">
      <selection activeCell="A6" sqref="A6"/>
    </sheetView>
  </sheetViews>
  <sheetFormatPr defaultRowHeight="15" x14ac:dyDescent="0.25"/>
  <cols>
    <col min="1" max="1" width="6" customWidth="1"/>
    <col min="2" max="2" width="31" customWidth="1"/>
    <col min="3" max="3" width="5.7109375" customWidth="1"/>
    <col min="4" max="4" width="7.85546875" customWidth="1"/>
    <col min="5" max="5" width="18.140625" customWidth="1"/>
    <col min="6" max="6" width="17.5703125" customWidth="1"/>
  </cols>
  <sheetData>
    <row r="1" spans="1:6" ht="15.75" x14ac:dyDescent="0.25">
      <c r="A1" s="156" t="s">
        <v>291</v>
      </c>
      <c r="B1" s="156"/>
      <c r="C1" s="156"/>
      <c r="D1" s="156"/>
      <c r="E1" s="156"/>
      <c r="F1" s="156"/>
    </row>
    <row r="3" spans="1:6" ht="15" customHeight="1" x14ac:dyDescent="0.25">
      <c r="A3" s="144" t="s">
        <v>81</v>
      </c>
      <c r="B3" s="145"/>
      <c r="C3" s="145"/>
      <c r="D3" s="145"/>
      <c r="E3" s="145"/>
      <c r="F3" s="146"/>
    </row>
    <row r="4" spans="1:6" x14ac:dyDescent="0.25">
      <c r="A4" s="147" t="s">
        <v>273</v>
      </c>
      <c r="B4" s="148"/>
      <c r="C4" s="148"/>
      <c r="D4" s="148"/>
      <c r="E4" s="148"/>
      <c r="F4" s="149"/>
    </row>
    <row r="5" spans="1:6" ht="25.5" x14ac:dyDescent="0.25">
      <c r="A5" s="109" t="s">
        <v>112</v>
      </c>
      <c r="B5" s="111" t="s">
        <v>0</v>
      </c>
      <c r="C5" s="109" t="s">
        <v>1</v>
      </c>
      <c r="D5" s="109" t="s">
        <v>2</v>
      </c>
      <c r="E5" s="113" t="s">
        <v>46</v>
      </c>
      <c r="F5" s="113"/>
    </row>
    <row r="6" spans="1:6" ht="15.75" thickBot="1" x14ac:dyDescent="0.3">
      <c r="A6" s="110"/>
      <c r="B6" s="112"/>
      <c r="C6" s="110"/>
      <c r="D6" s="110"/>
      <c r="E6" s="41" t="s">
        <v>47</v>
      </c>
      <c r="F6" s="41" t="s">
        <v>48</v>
      </c>
    </row>
    <row r="7" spans="1:6" ht="15.75" thickTop="1" x14ac:dyDescent="0.25">
      <c r="A7" s="42"/>
      <c r="B7" s="43" t="s">
        <v>3</v>
      </c>
      <c r="C7" s="44"/>
      <c r="D7" s="44"/>
      <c r="E7" s="44"/>
      <c r="F7" s="44"/>
    </row>
    <row r="8" spans="1:6" x14ac:dyDescent="0.25">
      <c r="A8" s="45"/>
      <c r="B8" s="18" t="s">
        <v>4</v>
      </c>
      <c r="C8" s="15"/>
      <c r="D8" s="15"/>
      <c r="E8" s="15"/>
      <c r="F8" s="15"/>
    </row>
    <row r="9" spans="1:6" x14ac:dyDescent="0.25">
      <c r="A9" s="16">
        <v>100</v>
      </c>
      <c r="B9" s="15" t="s">
        <v>5</v>
      </c>
      <c r="C9" s="16" t="s">
        <v>41</v>
      </c>
      <c r="D9" s="16" t="s">
        <v>44</v>
      </c>
      <c r="E9" s="17">
        <v>43527200</v>
      </c>
      <c r="F9" s="17"/>
    </row>
    <row r="10" spans="1:6" x14ac:dyDescent="0.25">
      <c r="A10" s="16">
        <v>101</v>
      </c>
      <c r="B10" s="15" t="s">
        <v>6</v>
      </c>
      <c r="C10" s="16" t="s">
        <v>41</v>
      </c>
      <c r="D10" s="16" t="s">
        <v>44</v>
      </c>
      <c r="E10" s="17">
        <v>110750073</v>
      </c>
      <c r="F10" s="17"/>
    </row>
    <row r="11" spans="1:6" x14ac:dyDescent="0.25">
      <c r="A11" s="16">
        <v>102</v>
      </c>
      <c r="B11" s="15" t="s">
        <v>7</v>
      </c>
      <c r="C11" s="16" t="s">
        <v>41</v>
      </c>
      <c r="D11" s="16" t="s">
        <v>44</v>
      </c>
      <c r="E11" s="17">
        <v>25466000</v>
      </c>
      <c r="F11" s="17"/>
    </row>
    <row r="12" spans="1:6" x14ac:dyDescent="0.25">
      <c r="A12" s="16">
        <v>103</v>
      </c>
      <c r="B12" s="15" t="s">
        <v>14</v>
      </c>
      <c r="C12" s="16" t="s">
        <v>41</v>
      </c>
      <c r="D12" s="16" t="s">
        <v>44</v>
      </c>
      <c r="E12" s="46">
        <v>3002600</v>
      </c>
      <c r="F12" s="17"/>
    </row>
    <row r="13" spans="1:6" x14ac:dyDescent="0.25">
      <c r="A13" s="16">
        <v>104</v>
      </c>
      <c r="B13" s="15" t="s">
        <v>15</v>
      </c>
      <c r="C13" s="16" t="s">
        <v>41</v>
      </c>
      <c r="D13" s="16" t="s">
        <v>44</v>
      </c>
      <c r="E13" s="17">
        <v>24980000</v>
      </c>
      <c r="F13" s="17"/>
    </row>
    <row r="14" spans="1:6" x14ac:dyDescent="0.25">
      <c r="A14" s="16">
        <v>105</v>
      </c>
      <c r="B14" s="15" t="s">
        <v>8</v>
      </c>
      <c r="C14" s="16" t="s">
        <v>41</v>
      </c>
      <c r="D14" s="16" t="s">
        <v>44</v>
      </c>
      <c r="E14" s="17"/>
      <c r="F14" s="17"/>
    </row>
    <row r="15" spans="1:6" x14ac:dyDescent="0.25">
      <c r="A15" s="16">
        <v>106</v>
      </c>
      <c r="B15" s="15" t="s">
        <v>9</v>
      </c>
      <c r="C15" s="16" t="s">
        <v>41</v>
      </c>
      <c r="D15" s="16" t="s">
        <v>44</v>
      </c>
      <c r="E15" s="17"/>
      <c r="F15" s="17"/>
    </row>
    <row r="16" spans="1:6" x14ac:dyDescent="0.25">
      <c r="A16" s="16"/>
      <c r="B16" s="18" t="s">
        <v>10</v>
      </c>
      <c r="C16" s="16"/>
      <c r="D16" s="16"/>
      <c r="E16" s="17"/>
      <c r="F16" s="17"/>
    </row>
    <row r="17" spans="1:6" x14ac:dyDescent="0.25">
      <c r="A17" s="16">
        <v>120</v>
      </c>
      <c r="B17" s="15" t="s">
        <v>13</v>
      </c>
      <c r="C17" s="16" t="s">
        <v>41</v>
      </c>
      <c r="D17" s="16" t="s">
        <v>44</v>
      </c>
      <c r="E17" s="17">
        <v>29630000</v>
      </c>
      <c r="F17" s="17"/>
    </row>
    <row r="18" spans="1:6" x14ac:dyDescent="0.25">
      <c r="A18" s="16">
        <v>121</v>
      </c>
      <c r="B18" s="15" t="s">
        <v>16</v>
      </c>
      <c r="C18" s="16" t="s">
        <v>41</v>
      </c>
      <c r="D18" s="16" t="s">
        <v>44</v>
      </c>
      <c r="E18" s="17">
        <v>-29630000</v>
      </c>
      <c r="F18" s="17"/>
    </row>
    <row r="19" spans="1:6" x14ac:dyDescent="0.25">
      <c r="A19" s="16">
        <v>122</v>
      </c>
      <c r="B19" s="15" t="s">
        <v>17</v>
      </c>
      <c r="C19" s="16" t="s">
        <v>41</v>
      </c>
      <c r="D19" s="16" t="s">
        <v>44</v>
      </c>
      <c r="E19" s="17">
        <v>350000000</v>
      </c>
      <c r="F19" s="17"/>
    </row>
    <row r="20" spans="1:6" x14ac:dyDescent="0.25">
      <c r="A20" s="16">
        <v>123</v>
      </c>
      <c r="B20" s="15" t="s">
        <v>18</v>
      </c>
      <c r="C20" s="16" t="s">
        <v>41</v>
      </c>
      <c r="D20" s="16" t="s">
        <v>44</v>
      </c>
      <c r="E20" s="17">
        <v>-157500073</v>
      </c>
      <c r="F20" s="17"/>
    </row>
    <row r="21" spans="1:6" x14ac:dyDescent="0.25">
      <c r="A21" s="16">
        <v>124</v>
      </c>
      <c r="B21" s="15" t="s">
        <v>12</v>
      </c>
      <c r="C21" s="16" t="s">
        <v>41</v>
      </c>
      <c r="D21" s="16" t="s">
        <v>44</v>
      </c>
      <c r="E21" s="17">
        <v>98000000</v>
      </c>
      <c r="F21" s="17"/>
    </row>
    <row r="22" spans="1:6" x14ac:dyDescent="0.25">
      <c r="A22" s="16">
        <v>125</v>
      </c>
      <c r="B22" s="15" t="s">
        <v>19</v>
      </c>
      <c r="C22" s="16" t="s">
        <v>41</v>
      </c>
      <c r="D22" s="16" t="s">
        <v>44</v>
      </c>
      <c r="E22" s="17">
        <v>-98000000</v>
      </c>
      <c r="F22" s="17"/>
    </row>
    <row r="23" spans="1:6" x14ac:dyDescent="0.25">
      <c r="A23" s="16">
        <v>126</v>
      </c>
      <c r="B23" s="15" t="s">
        <v>11</v>
      </c>
      <c r="C23" s="16" t="s">
        <v>41</v>
      </c>
      <c r="D23" s="16" t="s">
        <v>44</v>
      </c>
      <c r="E23" s="17">
        <v>300000000</v>
      </c>
      <c r="F23" s="17"/>
    </row>
    <row r="24" spans="1:6" x14ac:dyDescent="0.25">
      <c r="A24" s="16"/>
      <c r="B24" s="18" t="s">
        <v>20</v>
      </c>
      <c r="C24" s="16"/>
      <c r="D24" s="16"/>
      <c r="E24" s="17"/>
      <c r="F24" s="17"/>
    </row>
    <row r="25" spans="1:6" x14ac:dyDescent="0.25">
      <c r="A25" s="16"/>
      <c r="B25" s="18" t="s">
        <v>21</v>
      </c>
      <c r="C25" s="16"/>
      <c r="D25" s="16"/>
      <c r="E25" s="17"/>
      <c r="F25" s="17"/>
    </row>
    <row r="26" spans="1:6" x14ac:dyDescent="0.25">
      <c r="A26" s="16">
        <v>200</v>
      </c>
      <c r="B26" s="15" t="s">
        <v>22</v>
      </c>
      <c r="C26" s="16" t="s">
        <v>42</v>
      </c>
      <c r="D26" s="16" t="s">
        <v>44</v>
      </c>
      <c r="E26" s="17"/>
      <c r="F26" s="17">
        <v>83525800</v>
      </c>
    </row>
    <row r="27" spans="1:6" x14ac:dyDescent="0.25">
      <c r="A27" s="16"/>
      <c r="B27" s="18" t="s">
        <v>24</v>
      </c>
      <c r="C27" s="16"/>
      <c r="D27" s="16"/>
      <c r="E27" s="17"/>
      <c r="F27" s="17"/>
    </row>
    <row r="28" spans="1:6" x14ac:dyDescent="0.25">
      <c r="A28" s="16">
        <v>201</v>
      </c>
      <c r="B28" s="15" t="s">
        <v>23</v>
      </c>
      <c r="C28" s="16" t="s">
        <v>42</v>
      </c>
      <c r="D28" s="16" t="s">
        <v>44</v>
      </c>
      <c r="E28" s="17"/>
      <c r="F28" s="17"/>
    </row>
    <row r="29" spans="1:6" x14ac:dyDescent="0.25">
      <c r="A29" s="16"/>
      <c r="B29" s="18" t="s">
        <v>25</v>
      </c>
      <c r="C29" s="16"/>
      <c r="D29" s="16"/>
      <c r="E29" s="17"/>
      <c r="F29" s="17"/>
    </row>
    <row r="30" spans="1:6" x14ac:dyDescent="0.25">
      <c r="A30" s="16">
        <v>300</v>
      </c>
      <c r="B30" s="15" t="s">
        <v>26</v>
      </c>
      <c r="C30" s="16" t="s">
        <v>42</v>
      </c>
      <c r="D30" s="16" t="s">
        <v>44</v>
      </c>
      <c r="E30" s="17"/>
      <c r="F30" s="17">
        <v>616700000</v>
      </c>
    </row>
    <row r="31" spans="1:6" x14ac:dyDescent="0.25">
      <c r="A31" s="16">
        <v>301</v>
      </c>
      <c r="B31" s="15" t="s">
        <v>27</v>
      </c>
      <c r="C31" s="16" t="s">
        <v>42</v>
      </c>
      <c r="D31" s="16" t="s">
        <v>44</v>
      </c>
      <c r="E31" s="17"/>
      <c r="F31" s="17"/>
    </row>
    <row r="32" spans="1:6" x14ac:dyDescent="0.25">
      <c r="A32" s="16"/>
      <c r="B32" s="18" t="s">
        <v>28</v>
      </c>
      <c r="C32" s="16"/>
      <c r="D32" s="16"/>
      <c r="E32" s="17"/>
      <c r="F32" s="17"/>
    </row>
    <row r="33" spans="1:6" x14ac:dyDescent="0.25">
      <c r="A33" s="16">
        <v>400</v>
      </c>
      <c r="B33" s="15" t="s">
        <v>29</v>
      </c>
      <c r="C33" s="16" t="s">
        <v>42</v>
      </c>
      <c r="D33" s="16" t="s">
        <v>45</v>
      </c>
      <c r="E33" s="17"/>
      <c r="F33" s="17">
        <v>504307500</v>
      </c>
    </row>
    <row r="34" spans="1:6" x14ac:dyDescent="0.25">
      <c r="A34" s="16">
        <v>401</v>
      </c>
      <c r="B34" s="15" t="s">
        <v>30</v>
      </c>
      <c r="C34" s="16" t="s">
        <v>42</v>
      </c>
      <c r="D34" s="16" t="s">
        <v>45</v>
      </c>
      <c r="E34" s="17"/>
      <c r="F34" s="17"/>
    </row>
    <row r="35" spans="1:6" x14ac:dyDescent="0.25">
      <c r="A35" s="16"/>
      <c r="B35" s="18" t="s">
        <v>31</v>
      </c>
      <c r="C35" s="16"/>
      <c r="D35" s="16"/>
      <c r="E35" s="17"/>
      <c r="F35" s="17"/>
    </row>
    <row r="36" spans="1:6" x14ac:dyDescent="0.25">
      <c r="A36" s="16">
        <v>403</v>
      </c>
      <c r="B36" s="15" t="s">
        <v>43</v>
      </c>
      <c r="C36" s="16" t="s">
        <v>41</v>
      </c>
      <c r="D36" s="16" t="s">
        <v>45</v>
      </c>
      <c r="E36" s="17">
        <v>381030000</v>
      </c>
      <c r="F36" s="17"/>
    </row>
    <row r="37" spans="1:6" x14ac:dyDescent="0.25">
      <c r="A37" s="16"/>
      <c r="B37" s="18" t="s">
        <v>32</v>
      </c>
      <c r="C37" s="16"/>
      <c r="D37" s="16"/>
      <c r="E37" s="17"/>
      <c r="F37" s="17"/>
    </row>
    <row r="38" spans="1:6" x14ac:dyDescent="0.25">
      <c r="A38" s="16">
        <v>400</v>
      </c>
      <c r="B38" s="15" t="s">
        <v>33</v>
      </c>
      <c r="C38" s="16" t="s">
        <v>41</v>
      </c>
      <c r="D38" s="16" t="s">
        <v>45</v>
      </c>
      <c r="E38" s="17">
        <v>11500000</v>
      </c>
      <c r="F38" s="17"/>
    </row>
    <row r="39" spans="1:6" x14ac:dyDescent="0.25">
      <c r="A39" s="16">
        <v>401</v>
      </c>
      <c r="B39" s="15" t="s">
        <v>34</v>
      </c>
      <c r="C39" s="16" t="s">
        <v>41</v>
      </c>
      <c r="D39" s="16" t="s">
        <v>45</v>
      </c>
      <c r="E39" s="17"/>
      <c r="F39" s="17"/>
    </row>
    <row r="40" spans="1:6" x14ac:dyDescent="0.25">
      <c r="A40" s="16">
        <v>402</v>
      </c>
      <c r="B40" s="15" t="s">
        <v>120</v>
      </c>
      <c r="C40" s="16" t="s">
        <v>41</v>
      </c>
      <c r="D40" s="16" t="s">
        <v>45</v>
      </c>
      <c r="E40" s="17">
        <v>239166</v>
      </c>
      <c r="F40" s="17"/>
    </row>
    <row r="41" spans="1:6" x14ac:dyDescent="0.25">
      <c r="A41" s="16">
        <v>403</v>
      </c>
      <c r="B41" s="15" t="s">
        <v>35</v>
      </c>
      <c r="C41" s="16" t="s">
        <v>41</v>
      </c>
      <c r="D41" s="16" t="s">
        <v>45</v>
      </c>
      <c r="E41" s="17">
        <v>1000000</v>
      </c>
      <c r="F41" s="17"/>
    </row>
    <row r="42" spans="1:6" x14ac:dyDescent="0.25">
      <c r="A42" s="16">
        <v>404</v>
      </c>
      <c r="B42" s="15" t="s">
        <v>36</v>
      </c>
      <c r="C42" s="16" t="s">
        <v>41</v>
      </c>
      <c r="D42" s="16" t="s">
        <v>45</v>
      </c>
      <c r="E42" s="17">
        <v>500000</v>
      </c>
      <c r="F42" s="17"/>
    </row>
    <row r="43" spans="1:6" x14ac:dyDescent="0.25">
      <c r="A43" s="16">
        <v>405</v>
      </c>
      <c r="B43" s="15" t="s">
        <v>119</v>
      </c>
      <c r="C43" s="16" t="s">
        <v>41</v>
      </c>
      <c r="D43" s="16" t="s">
        <v>45</v>
      </c>
      <c r="E43" s="17">
        <v>4500000</v>
      </c>
      <c r="F43" s="17"/>
    </row>
    <row r="44" spans="1:6" x14ac:dyDescent="0.25">
      <c r="A44" s="16">
        <v>406</v>
      </c>
      <c r="B44" s="15" t="s">
        <v>37</v>
      </c>
      <c r="C44" s="16" t="s">
        <v>41</v>
      </c>
      <c r="D44" s="16" t="s">
        <v>45</v>
      </c>
      <c r="E44" s="17">
        <v>0</v>
      </c>
      <c r="F44" s="17"/>
    </row>
    <row r="45" spans="1:6" x14ac:dyDescent="0.25">
      <c r="A45" s="16">
        <v>407</v>
      </c>
      <c r="B45" s="15" t="s">
        <v>38</v>
      </c>
      <c r="C45" s="16" t="s">
        <v>41</v>
      </c>
      <c r="D45" s="16" t="s">
        <v>45</v>
      </c>
      <c r="E45" s="17">
        <v>1458334</v>
      </c>
      <c r="F45" s="17"/>
    </row>
    <row r="46" spans="1:6" x14ac:dyDescent="0.25">
      <c r="A46" s="16">
        <v>408</v>
      </c>
      <c r="B46" s="15" t="s">
        <v>39</v>
      </c>
      <c r="C46" s="16" t="s">
        <v>41</v>
      </c>
      <c r="D46" s="16" t="s">
        <v>45</v>
      </c>
      <c r="E46" s="47">
        <v>0</v>
      </c>
      <c r="F46" s="47"/>
    </row>
    <row r="47" spans="1:6" x14ac:dyDescent="0.25">
      <c r="A47" s="16">
        <v>409</v>
      </c>
      <c r="B47" s="15" t="s">
        <v>40</v>
      </c>
      <c r="C47" s="16" t="s">
        <v>41</v>
      </c>
      <c r="D47" s="48" t="s">
        <v>45</v>
      </c>
      <c r="E47" s="17">
        <v>7380000</v>
      </c>
      <c r="F47" s="17"/>
    </row>
    <row r="48" spans="1:6" x14ac:dyDescent="0.25">
      <c r="A48" s="15"/>
      <c r="B48" s="15" t="s">
        <v>121</v>
      </c>
      <c r="C48" s="16" t="s">
        <v>41</v>
      </c>
      <c r="D48" s="16" t="s">
        <v>45</v>
      </c>
      <c r="E48" s="49">
        <v>96700000</v>
      </c>
      <c r="F48" s="15"/>
    </row>
    <row r="49" spans="1:6" x14ac:dyDescent="0.25">
      <c r="A49" s="106" t="s">
        <v>111</v>
      </c>
      <c r="B49" s="107"/>
      <c r="C49" s="107"/>
      <c r="D49" s="108"/>
      <c r="E49" s="50">
        <f>SUM(E9:E48)</f>
        <v>1204533300</v>
      </c>
      <c r="F49" s="50">
        <f>F26+F30+F33</f>
        <v>1204533300</v>
      </c>
    </row>
  </sheetData>
  <mergeCells count="3">
    <mergeCell ref="A3:F3"/>
    <mergeCell ref="A4:F4"/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&amp;R93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E1"/>
    </sheetView>
  </sheetViews>
  <sheetFormatPr defaultRowHeight="15" x14ac:dyDescent="0.25"/>
  <cols>
    <col min="1" max="1" width="5.5703125" style="5" customWidth="1"/>
    <col min="2" max="2" width="31.42578125" style="5" customWidth="1"/>
    <col min="3" max="3" width="16.85546875" style="5" customWidth="1"/>
    <col min="4" max="4" width="15.85546875" style="5" customWidth="1"/>
    <col min="5" max="5" width="16" style="5" customWidth="1"/>
    <col min="6" max="7" width="9.140625" style="5"/>
    <col min="8" max="8" width="15.140625" style="5" bestFit="1" customWidth="1"/>
    <col min="9" max="16384" width="9.140625" style="5"/>
  </cols>
  <sheetData>
    <row r="1" spans="1:14" ht="15.75" x14ac:dyDescent="0.25">
      <c r="A1" s="156" t="s">
        <v>288</v>
      </c>
      <c r="B1" s="156"/>
      <c r="C1" s="156"/>
      <c r="D1" s="156"/>
      <c r="E1" s="156"/>
    </row>
    <row r="4" spans="1:14" x14ac:dyDescent="0.25">
      <c r="A4" s="144" t="s">
        <v>81</v>
      </c>
      <c r="B4" s="145"/>
      <c r="C4" s="145"/>
      <c r="D4" s="145"/>
      <c r="E4" s="146"/>
    </row>
    <row r="5" spans="1:14" x14ac:dyDescent="0.25">
      <c r="A5" s="161" t="s">
        <v>97</v>
      </c>
      <c r="B5" s="162"/>
      <c r="C5" s="162"/>
      <c r="D5" s="162"/>
      <c r="E5" s="163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147" t="s">
        <v>98</v>
      </c>
      <c r="B6" s="148"/>
      <c r="C6" s="148"/>
      <c r="D6" s="148"/>
      <c r="E6" s="149"/>
      <c r="F6" s="10"/>
      <c r="G6" s="10"/>
      <c r="H6" s="10"/>
      <c r="I6" s="10"/>
      <c r="J6" s="10"/>
      <c r="K6" s="10"/>
      <c r="L6" s="10"/>
      <c r="M6" s="10"/>
      <c r="N6" s="10"/>
    </row>
    <row r="7" spans="1:14" ht="26.25" thickBot="1" x14ac:dyDescent="0.3">
      <c r="A7" s="51" t="s">
        <v>84</v>
      </c>
      <c r="B7" s="51" t="s">
        <v>85</v>
      </c>
      <c r="C7" s="51" t="s">
        <v>86</v>
      </c>
      <c r="D7" s="51" t="s">
        <v>55</v>
      </c>
      <c r="E7" s="52" t="s">
        <v>118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ht="15.75" thickTop="1" x14ac:dyDescent="0.25">
      <c r="A8" s="53"/>
      <c r="B8" s="53" t="s">
        <v>28</v>
      </c>
      <c r="C8" s="54"/>
      <c r="D8" s="54"/>
      <c r="E8" s="44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A9" s="16">
        <v>400</v>
      </c>
      <c r="B9" s="15" t="s">
        <v>29</v>
      </c>
      <c r="C9" s="17"/>
      <c r="D9" s="17">
        <v>578466500</v>
      </c>
      <c r="E9" s="15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5">
      <c r="A10" s="16"/>
      <c r="B10" s="15"/>
      <c r="C10" s="17"/>
      <c r="D10" s="17"/>
      <c r="E10" s="17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5">
      <c r="A11" s="16"/>
      <c r="B11" s="15" t="s">
        <v>87</v>
      </c>
      <c r="C11" s="17"/>
      <c r="D11" s="17"/>
      <c r="E11" s="17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5">
      <c r="A12" s="16"/>
      <c r="B12" s="15" t="s">
        <v>92</v>
      </c>
      <c r="C12" s="17">
        <v>24980000</v>
      </c>
      <c r="D12" s="17"/>
      <c r="E12" s="17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.75" thickBot="1" x14ac:dyDescent="0.3">
      <c r="A13" s="16"/>
      <c r="B13" s="15" t="s">
        <v>89</v>
      </c>
      <c r="C13" s="55">
        <v>440560000</v>
      </c>
      <c r="D13" s="17"/>
      <c r="E13" s="17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5">
      <c r="A14" s="16"/>
      <c r="B14" s="15" t="s">
        <v>90</v>
      </c>
      <c r="C14" s="56">
        <f>C12+C13</f>
        <v>465540000</v>
      </c>
      <c r="D14" s="17"/>
      <c r="E14" s="17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.75" thickBot="1" x14ac:dyDescent="0.3">
      <c r="A15" s="16"/>
      <c r="B15" s="15" t="s">
        <v>91</v>
      </c>
      <c r="C15" s="55">
        <v>27380000</v>
      </c>
      <c r="D15" s="17"/>
      <c r="E15" s="17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.75" thickBot="1" x14ac:dyDescent="0.3">
      <c r="A16" s="16"/>
      <c r="B16" s="15" t="s">
        <v>93</v>
      </c>
      <c r="C16" s="56"/>
      <c r="D16" s="55">
        <f>C14-C15</f>
        <v>438160000</v>
      </c>
      <c r="E16" s="17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16"/>
      <c r="B17" s="15" t="s">
        <v>94</v>
      </c>
      <c r="C17" s="17"/>
      <c r="D17" s="57"/>
      <c r="E17" s="56">
        <f>D9-D16</f>
        <v>140306500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16"/>
      <c r="B18" s="15" t="s">
        <v>95</v>
      </c>
      <c r="C18" s="17"/>
      <c r="D18" s="17"/>
      <c r="E18" s="17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5">
      <c r="A19" s="16">
        <v>501</v>
      </c>
      <c r="B19" s="15" t="s">
        <v>33</v>
      </c>
      <c r="C19" s="17">
        <v>8000000</v>
      </c>
      <c r="D19" s="17"/>
      <c r="E19" s="17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16">
        <v>502</v>
      </c>
      <c r="B20" s="15" t="s">
        <v>35</v>
      </c>
      <c r="C20" s="17">
        <v>1000000</v>
      </c>
      <c r="D20" s="17"/>
      <c r="E20" s="17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5">
      <c r="A21" s="16">
        <v>503</v>
      </c>
      <c r="B21" s="15" t="s">
        <v>36</v>
      </c>
      <c r="C21" s="17">
        <v>500000</v>
      </c>
      <c r="D21" s="17"/>
      <c r="E21" s="17"/>
    </row>
    <row r="22" spans="1:14" x14ac:dyDescent="0.25">
      <c r="A22" s="16">
        <v>504</v>
      </c>
      <c r="B22" s="15" t="s">
        <v>120</v>
      </c>
      <c r="C22" s="17">
        <v>239166</v>
      </c>
      <c r="D22" s="17"/>
      <c r="E22" s="17"/>
    </row>
    <row r="23" spans="1:14" x14ac:dyDescent="0.25">
      <c r="A23" s="16">
        <v>505</v>
      </c>
      <c r="B23" s="15" t="s">
        <v>40</v>
      </c>
      <c r="C23" s="17">
        <v>7380000</v>
      </c>
      <c r="D23" s="17"/>
      <c r="E23" s="17"/>
    </row>
    <row r="24" spans="1:14" ht="15.75" thickBot="1" x14ac:dyDescent="0.3">
      <c r="A24" s="16">
        <v>506</v>
      </c>
      <c r="B24" s="15" t="s">
        <v>119</v>
      </c>
      <c r="C24" s="55">
        <v>4500000</v>
      </c>
      <c r="D24" s="15"/>
      <c r="E24" s="15"/>
    </row>
    <row r="25" spans="1:14" x14ac:dyDescent="0.25">
      <c r="A25" s="16"/>
      <c r="B25" s="57" t="s">
        <v>96</v>
      </c>
      <c r="C25" s="56"/>
      <c r="D25" s="17">
        <f>SUM(C19:C24)</f>
        <v>21619166</v>
      </c>
      <c r="E25" s="15"/>
    </row>
    <row r="26" spans="1:14" x14ac:dyDescent="0.25">
      <c r="A26" s="16"/>
      <c r="B26" s="15" t="s">
        <v>122</v>
      </c>
      <c r="C26" s="17"/>
      <c r="D26" s="17"/>
      <c r="E26" s="15"/>
    </row>
    <row r="27" spans="1:14" x14ac:dyDescent="0.25">
      <c r="A27" s="16">
        <v>507</v>
      </c>
      <c r="B27" s="15" t="s">
        <v>33</v>
      </c>
      <c r="C27" s="56">
        <v>3500000</v>
      </c>
      <c r="D27" s="17"/>
      <c r="E27" s="15"/>
    </row>
    <row r="28" spans="1:14" x14ac:dyDescent="0.25">
      <c r="A28" s="16">
        <v>508</v>
      </c>
      <c r="B28" s="15" t="s">
        <v>37</v>
      </c>
      <c r="C28" s="17">
        <v>0</v>
      </c>
      <c r="D28" s="50"/>
      <c r="E28" s="15"/>
    </row>
    <row r="29" spans="1:14" x14ac:dyDescent="0.25">
      <c r="A29" s="16">
        <v>509</v>
      </c>
      <c r="B29" s="15" t="s">
        <v>123</v>
      </c>
      <c r="C29" s="17">
        <v>0</v>
      </c>
      <c r="D29" s="17"/>
      <c r="E29" s="15"/>
    </row>
    <row r="30" spans="1:14" ht="15.75" thickBot="1" x14ac:dyDescent="0.3">
      <c r="A30" s="16">
        <v>510</v>
      </c>
      <c r="B30" s="15" t="s">
        <v>38</v>
      </c>
      <c r="C30" s="55">
        <v>1458334</v>
      </c>
      <c r="D30" s="17"/>
      <c r="E30" s="15"/>
    </row>
    <row r="31" spans="1:14" x14ac:dyDescent="0.25">
      <c r="A31" s="15"/>
      <c r="B31" s="15" t="s">
        <v>124</v>
      </c>
      <c r="C31" s="56"/>
      <c r="D31" s="17">
        <f>C30+C27</f>
        <v>4958334</v>
      </c>
      <c r="E31" s="15"/>
    </row>
    <row r="32" spans="1:14" ht="15.75" thickBot="1" x14ac:dyDescent="0.3">
      <c r="A32" s="15"/>
      <c r="B32" s="15" t="s">
        <v>269</v>
      </c>
      <c r="C32" s="15"/>
      <c r="D32" s="15"/>
      <c r="E32" s="55">
        <f>D31+D25</f>
        <v>26577500</v>
      </c>
    </row>
    <row r="33" spans="1:5" x14ac:dyDescent="0.25">
      <c r="A33" s="57"/>
      <c r="B33" s="44" t="s">
        <v>125</v>
      </c>
      <c r="C33" s="56"/>
      <c r="D33" s="50"/>
      <c r="E33" s="50">
        <f>E17-E32</f>
        <v>113729000</v>
      </c>
    </row>
  </sheetData>
  <mergeCells count="4">
    <mergeCell ref="A4:E4"/>
    <mergeCell ref="A5:E5"/>
    <mergeCell ref="A6:E6"/>
    <mergeCell ref="A1:E1"/>
  </mergeCells>
  <pageMargins left="0.70866141732283472" right="0.70866141732283472" top="1.1417322834645669" bottom="1.3385826771653544" header="0.31496062992125984" footer="0.31496062992125984"/>
  <pageSetup paperSize="9" orientation="portrait" horizontalDpi="4294967293" verticalDpi="0" r:id="rId1"/>
  <headerFooter>
    <oddHeader>&amp;C
&amp;"Times New Roman,Regular"
&amp;R94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" sqref="C2"/>
    </sheetView>
  </sheetViews>
  <sheetFormatPr defaultRowHeight="15" x14ac:dyDescent="0.25"/>
  <cols>
    <col min="1" max="3" width="9.140625" style="10"/>
    <col min="4" max="5" width="9.140625" style="10" customWidth="1"/>
    <col min="6" max="6" width="19" style="10" customWidth="1"/>
    <col min="7" max="7" width="18.7109375" style="10" customWidth="1"/>
    <col min="8" max="16384" width="9.140625" style="10"/>
  </cols>
  <sheetData>
    <row r="1" spans="1:7" ht="15.75" x14ac:dyDescent="0.25">
      <c r="A1" s="181" t="s">
        <v>289</v>
      </c>
      <c r="B1" s="182"/>
      <c r="C1" s="182"/>
      <c r="D1" s="182"/>
      <c r="E1" s="182"/>
      <c r="F1" s="182"/>
      <c r="G1" s="182"/>
    </row>
    <row r="4" spans="1:7" x14ac:dyDescent="0.25">
      <c r="A4" s="150" t="s">
        <v>81</v>
      </c>
      <c r="B4" s="151"/>
      <c r="C4" s="151"/>
      <c r="D4" s="151"/>
      <c r="E4" s="151"/>
      <c r="F4" s="151"/>
      <c r="G4" s="152"/>
    </row>
    <row r="5" spans="1:7" x14ac:dyDescent="0.25">
      <c r="A5" s="153" t="s">
        <v>113</v>
      </c>
      <c r="B5" s="154"/>
      <c r="C5" s="154"/>
      <c r="D5" s="154"/>
      <c r="E5" s="154"/>
      <c r="F5" s="154"/>
      <c r="G5" s="155"/>
    </row>
    <row r="6" spans="1:7" x14ac:dyDescent="0.25">
      <c r="A6" s="153" t="s">
        <v>110</v>
      </c>
      <c r="B6" s="154"/>
      <c r="C6" s="154"/>
      <c r="D6" s="154"/>
      <c r="E6" s="154"/>
      <c r="F6" s="154"/>
      <c r="G6" s="155"/>
    </row>
    <row r="7" spans="1:7" x14ac:dyDescent="0.25">
      <c r="A7" s="63"/>
      <c r="B7" s="64"/>
      <c r="C7" s="64"/>
      <c r="D7" s="64"/>
      <c r="E7" s="64"/>
      <c r="F7" s="64"/>
      <c r="G7" s="65"/>
    </row>
    <row r="8" spans="1:7" x14ac:dyDescent="0.25">
      <c r="A8" s="104" t="s">
        <v>114</v>
      </c>
      <c r="B8" s="104"/>
      <c r="C8" s="104"/>
      <c r="D8" s="104"/>
      <c r="E8" s="104"/>
      <c r="F8" s="104"/>
      <c r="G8" s="8">
        <v>616700000</v>
      </c>
    </row>
    <row r="9" spans="1:7" x14ac:dyDescent="0.25">
      <c r="A9" s="8"/>
      <c r="B9" s="104" t="s">
        <v>115</v>
      </c>
      <c r="C9" s="104"/>
      <c r="D9" s="104"/>
      <c r="E9" s="104"/>
      <c r="F9" s="12">
        <v>113729000</v>
      </c>
      <c r="G9" s="8"/>
    </row>
    <row r="10" spans="1:7" x14ac:dyDescent="0.25">
      <c r="A10" s="8"/>
      <c r="B10" s="104" t="s">
        <v>116</v>
      </c>
      <c r="C10" s="104"/>
      <c r="D10" s="104"/>
      <c r="E10" s="104"/>
      <c r="F10" s="12">
        <v>0</v>
      </c>
      <c r="G10" s="8"/>
    </row>
    <row r="11" spans="1:7" x14ac:dyDescent="0.25">
      <c r="A11" s="8"/>
      <c r="B11" s="103"/>
      <c r="C11" s="103"/>
      <c r="D11" s="103"/>
      <c r="E11" s="103"/>
      <c r="F11" s="103"/>
      <c r="G11" s="8">
        <v>113729000</v>
      </c>
    </row>
    <row r="12" spans="1:7" x14ac:dyDescent="0.25">
      <c r="A12" s="104" t="s">
        <v>117</v>
      </c>
      <c r="B12" s="104"/>
      <c r="C12" s="104"/>
      <c r="D12" s="104"/>
      <c r="E12" s="104"/>
      <c r="F12" s="104"/>
      <c r="G12" s="11">
        <f>G11+G8</f>
        <v>730429000</v>
      </c>
    </row>
  </sheetData>
  <mergeCells count="4">
    <mergeCell ref="A4:G4"/>
    <mergeCell ref="A5:G5"/>
    <mergeCell ref="A6:G6"/>
    <mergeCell ref="A1:G1"/>
  </mergeCells>
  <pageMargins left="0.70866141732283472" right="0.70866141732283472" top="0.94488188976377963" bottom="1.3385826771653544" header="0.31496062992125984" footer="0.31496062992125984"/>
  <pageSetup paperSize="9" orientation="portrait" horizontalDpi="4294967293" r:id="rId1"/>
  <headerFooter>
    <oddHeader>&amp;C
&amp;R95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H1"/>
    </sheetView>
  </sheetViews>
  <sheetFormatPr defaultRowHeight="15" x14ac:dyDescent="0.25"/>
  <cols>
    <col min="1" max="1" width="5.28515625" customWidth="1"/>
    <col min="2" max="2" width="27.7109375" customWidth="1"/>
    <col min="3" max="3" width="15.140625" customWidth="1"/>
    <col min="4" max="4" width="15.42578125" customWidth="1"/>
    <col min="5" max="5" width="5.140625" customWidth="1"/>
    <col min="6" max="6" width="27.5703125" customWidth="1"/>
    <col min="7" max="7" width="16" customWidth="1"/>
    <col min="8" max="8" width="16.28515625" customWidth="1"/>
  </cols>
  <sheetData>
    <row r="1" spans="1:8" ht="15.75" x14ac:dyDescent="0.25">
      <c r="A1" s="156" t="s">
        <v>290</v>
      </c>
      <c r="B1" s="156"/>
      <c r="C1" s="156"/>
      <c r="D1" s="156"/>
      <c r="E1" s="156"/>
      <c r="F1" s="156"/>
      <c r="G1" s="156"/>
      <c r="H1" s="156"/>
    </row>
    <row r="4" spans="1:8" x14ac:dyDescent="0.25">
      <c r="A4" s="144" t="s">
        <v>81</v>
      </c>
      <c r="B4" s="145"/>
      <c r="C4" s="145"/>
      <c r="D4" s="145"/>
      <c r="E4" s="145"/>
      <c r="F4" s="145"/>
      <c r="G4" s="145"/>
      <c r="H4" s="146"/>
    </row>
    <row r="5" spans="1:8" x14ac:dyDescent="0.25">
      <c r="A5" s="161" t="s">
        <v>109</v>
      </c>
      <c r="B5" s="162"/>
      <c r="C5" s="162"/>
      <c r="D5" s="162"/>
      <c r="E5" s="162"/>
      <c r="F5" s="162"/>
      <c r="G5" s="162"/>
      <c r="H5" s="163"/>
    </row>
    <row r="6" spans="1:8" x14ac:dyDescent="0.25">
      <c r="A6" s="147" t="s">
        <v>110</v>
      </c>
      <c r="B6" s="148"/>
      <c r="C6" s="148"/>
      <c r="D6" s="148"/>
      <c r="E6" s="148"/>
      <c r="F6" s="148"/>
      <c r="G6" s="148"/>
      <c r="H6" s="149"/>
    </row>
    <row r="7" spans="1:8" ht="39" x14ac:dyDescent="0.25">
      <c r="A7" s="67" t="s">
        <v>84</v>
      </c>
      <c r="B7" s="40" t="s">
        <v>85</v>
      </c>
      <c r="C7" s="40" t="s">
        <v>86</v>
      </c>
      <c r="D7" s="40" t="s">
        <v>55</v>
      </c>
      <c r="E7" s="66" t="s">
        <v>84</v>
      </c>
      <c r="F7" s="40" t="s">
        <v>85</v>
      </c>
      <c r="G7" s="40" t="s">
        <v>86</v>
      </c>
      <c r="H7" s="40" t="s">
        <v>55</v>
      </c>
    </row>
    <row r="8" spans="1:8" x14ac:dyDescent="0.25">
      <c r="A8" s="16"/>
      <c r="B8" s="18" t="s">
        <v>3</v>
      </c>
      <c r="C8" s="15"/>
      <c r="D8" s="15"/>
      <c r="E8" s="15"/>
      <c r="F8" s="18" t="s">
        <v>20</v>
      </c>
      <c r="G8" s="17"/>
      <c r="H8" s="17"/>
    </row>
    <row r="9" spans="1:8" x14ac:dyDescent="0.25">
      <c r="A9" s="16"/>
      <c r="B9" s="18" t="s">
        <v>4</v>
      </c>
      <c r="C9" s="15"/>
      <c r="D9" s="15"/>
      <c r="E9" s="16"/>
      <c r="F9" s="18" t="s">
        <v>21</v>
      </c>
      <c r="G9" s="17"/>
      <c r="H9" s="17"/>
    </row>
    <row r="10" spans="1:8" x14ac:dyDescent="0.25">
      <c r="A10" s="16">
        <v>100</v>
      </c>
      <c r="B10" s="15" t="s">
        <v>5</v>
      </c>
      <c r="C10" s="17">
        <v>85600000</v>
      </c>
      <c r="D10" s="17"/>
      <c r="E10" s="16">
        <v>200</v>
      </c>
      <c r="F10" s="15" t="s">
        <v>22</v>
      </c>
      <c r="G10" s="17">
        <v>45683600</v>
      </c>
      <c r="H10" s="17"/>
    </row>
    <row r="11" spans="1:8" x14ac:dyDescent="0.25">
      <c r="A11" s="16">
        <v>101</v>
      </c>
      <c r="B11" s="15" t="s">
        <v>6</v>
      </c>
      <c r="C11" s="17">
        <v>119250073</v>
      </c>
      <c r="D11" s="17"/>
      <c r="E11" s="16"/>
      <c r="F11" s="15" t="s">
        <v>107</v>
      </c>
      <c r="G11" s="17"/>
      <c r="H11" s="17">
        <v>45683600</v>
      </c>
    </row>
    <row r="12" spans="1:8" x14ac:dyDescent="0.25">
      <c r="A12" s="16">
        <v>102</v>
      </c>
      <c r="B12" s="15" t="s">
        <v>88</v>
      </c>
      <c r="C12" s="17">
        <v>27380000</v>
      </c>
      <c r="D12" s="17"/>
      <c r="E12" s="16"/>
      <c r="F12" s="15"/>
      <c r="G12" s="17"/>
      <c r="H12" s="17"/>
    </row>
    <row r="13" spans="1:8" x14ac:dyDescent="0.25">
      <c r="A13" s="16">
        <v>103</v>
      </c>
      <c r="B13" s="15" t="s">
        <v>99</v>
      </c>
      <c r="C13" s="17">
        <v>48380000</v>
      </c>
      <c r="D13" s="17"/>
      <c r="E13" s="16"/>
      <c r="F13" s="18" t="s">
        <v>24</v>
      </c>
      <c r="G13" s="17"/>
      <c r="H13" s="17"/>
    </row>
    <row r="14" spans="1:8" x14ac:dyDescent="0.25">
      <c r="A14" s="16">
        <v>104</v>
      </c>
      <c r="B14" s="15" t="s">
        <v>14</v>
      </c>
      <c r="C14" s="17">
        <v>3002600</v>
      </c>
      <c r="D14" s="17"/>
      <c r="E14" s="16">
        <v>201</v>
      </c>
      <c r="F14" s="15" t="s">
        <v>23</v>
      </c>
      <c r="G14" s="17"/>
      <c r="H14" s="17"/>
    </row>
    <row r="15" spans="1:8" x14ac:dyDescent="0.25">
      <c r="A15" s="16"/>
      <c r="B15" s="15" t="s">
        <v>100</v>
      </c>
      <c r="C15" s="17"/>
      <c r="D15" s="17">
        <f>SUM(C10:C14)</f>
        <v>283612673</v>
      </c>
      <c r="E15" s="16"/>
      <c r="F15" s="15"/>
      <c r="G15" s="17"/>
      <c r="H15" s="17"/>
    </row>
    <row r="16" spans="1:8" x14ac:dyDescent="0.25">
      <c r="A16" s="16"/>
      <c r="B16" s="15"/>
      <c r="C16" s="17"/>
      <c r="D16" s="17"/>
      <c r="E16" s="16"/>
      <c r="F16" s="15"/>
      <c r="G16" s="17"/>
      <c r="H16" s="17"/>
    </row>
    <row r="17" spans="1:8" x14ac:dyDescent="0.25">
      <c r="A17" s="16"/>
      <c r="B17" s="18" t="s">
        <v>10</v>
      </c>
      <c r="C17" s="17"/>
      <c r="D17" s="17"/>
      <c r="E17" s="16"/>
      <c r="F17" s="18" t="s">
        <v>25</v>
      </c>
      <c r="G17" s="17"/>
      <c r="H17" s="17"/>
    </row>
    <row r="18" spans="1:8" x14ac:dyDescent="0.25">
      <c r="A18" s="16">
        <v>120</v>
      </c>
      <c r="B18" s="15" t="s">
        <v>101</v>
      </c>
      <c r="C18" s="17">
        <v>29630000</v>
      </c>
      <c r="D18" s="17"/>
      <c r="E18" s="16">
        <v>300</v>
      </c>
      <c r="F18" s="15" t="s">
        <v>105</v>
      </c>
      <c r="G18" s="17">
        <v>730429000</v>
      </c>
      <c r="H18" s="17"/>
    </row>
    <row r="19" spans="1:8" x14ac:dyDescent="0.25">
      <c r="A19" s="16">
        <v>121</v>
      </c>
      <c r="B19" s="15" t="s">
        <v>102</v>
      </c>
      <c r="C19" s="17">
        <v>-29630000</v>
      </c>
      <c r="D19" s="17"/>
      <c r="E19" s="16"/>
      <c r="F19" s="15" t="s">
        <v>108</v>
      </c>
      <c r="G19" s="17"/>
      <c r="H19" s="17">
        <v>730429000</v>
      </c>
    </row>
    <row r="20" spans="1:8" x14ac:dyDescent="0.25">
      <c r="A20" s="16">
        <v>122</v>
      </c>
      <c r="B20" s="15" t="s">
        <v>271</v>
      </c>
      <c r="C20" s="17">
        <v>300000000</v>
      </c>
      <c r="D20" s="17"/>
      <c r="E20" s="16"/>
      <c r="F20" s="15"/>
      <c r="G20" s="17"/>
      <c r="H20" s="17"/>
    </row>
    <row r="21" spans="1:8" x14ac:dyDescent="0.25">
      <c r="A21" s="16">
        <v>123</v>
      </c>
      <c r="B21" s="15" t="s">
        <v>18</v>
      </c>
      <c r="C21" s="17">
        <v>-157500073</v>
      </c>
      <c r="D21" s="17"/>
      <c r="E21" s="16"/>
      <c r="F21" s="15"/>
      <c r="G21" s="17"/>
      <c r="H21" s="17"/>
    </row>
    <row r="22" spans="1:8" x14ac:dyDescent="0.25">
      <c r="A22" s="16">
        <v>124</v>
      </c>
      <c r="B22" s="15" t="s">
        <v>274</v>
      </c>
      <c r="C22" s="17">
        <v>98000000</v>
      </c>
      <c r="D22" s="17"/>
      <c r="E22" s="16"/>
      <c r="F22" s="15"/>
      <c r="G22" s="17"/>
      <c r="H22" s="17"/>
    </row>
    <row r="23" spans="1:8" x14ac:dyDescent="0.25">
      <c r="A23" s="16">
        <v>125</v>
      </c>
      <c r="B23" s="15" t="s">
        <v>19</v>
      </c>
      <c r="C23" s="17">
        <v>-98000000</v>
      </c>
      <c r="D23" s="17"/>
      <c r="E23" s="16"/>
      <c r="F23" s="15"/>
      <c r="G23" s="17"/>
      <c r="H23" s="17"/>
    </row>
    <row r="24" spans="1:8" x14ac:dyDescent="0.25">
      <c r="A24" s="16">
        <v>126</v>
      </c>
      <c r="B24" s="15" t="s">
        <v>11</v>
      </c>
      <c r="C24" s="17">
        <v>350000000</v>
      </c>
      <c r="D24" s="17"/>
      <c r="E24" s="16"/>
      <c r="F24" s="15"/>
      <c r="G24" s="17"/>
      <c r="H24" s="17"/>
    </row>
    <row r="25" spans="1:8" x14ac:dyDescent="0.25">
      <c r="A25" s="16"/>
      <c r="B25" s="15" t="s">
        <v>103</v>
      </c>
      <c r="C25" s="17"/>
      <c r="D25" s="17">
        <f>SUM(C18:C24)</f>
        <v>492499927</v>
      </c>
      <c r="E25" s="16"/>
      <c r="F25" s="15"/>
      <c r="G25" s="17"/>
      <c r="H25" s="17"/>
    </row>
    <row r="26" spans="1:8" x14ac:dyDescent="0.25">
      <c r="A26" s="16"/>
      <c r="B26" s="18" t="s">
        <v>104</v>
      </c>
      <c r="C26" s="17"/>
      <c r="D26" s="19">
        <f>D15+D25</f>
        <v>776112600</v>
      </c>
      <c r="E26" s="16"/>
      <c r="F26" s="18" t="s">
        <v>106</v>
      </c>
      <c r="G26" s="17"/>
      <c r="H26" s="19">
        <f>H19+H11</f>
        <v>776112600</v>
      </c>
    </row>
    <row r="27" spans="1:8" x14ac:dyDescent="0.25">
      <c r="C27" s="1"/>
      <c r="D27" s="1"/>
      <c r="E27" s="68"/>
      <c r="G27" s="1"/>
      <c r="H27" s="1"/>
    </row>
    <row r="28" spans="1:8" x14ac:dyDescent="0.25">
      <c r="C28" s="1"/>
      <c r="D28" s="1"/>
      <c r="E28" s="68"/>
      <c r="G28" s="1"/>
      <c r="H28" s="1"/>
    </row>
    <row r="29" spans="1:8" x14ac:dyDescent="0.25">
      <c r="C29" s="1"/>
      <c r="D29" s="1"/>
      <c r="G29" s="1"/>
      <c r="H29" s="1"/>
    </row>
    <row r="30" spans="1:8" x14ac:dyDescent="0.25">
      <c r="G30" s="1"/>
      <c r="H30" s="1"/>
    </row>
    <row r="31" spans="1:8" x14ac:dyDescent="0.25">
      <c r="G31" s="1"/>
      <c r="H31" s="1"/>
    </row>
  </sheetData>
  <mergeCells count="4">
    <mergeCell ref="A4:H4"/>
    <mergeCell ref="A5:H5"/>
    <mergeCell ref="A6:H6"/>
    <mergeCell ref="A1:H1"/>
  </mergeCells>
  <pageMargins left="0.70866141732283472" right="0.70866141732283472" top="1.1417322834645669" bottom="1.3385826771653544" header="0.31496062992125984" footer="0.31496062992125984"/>
  <pageSetup paperSize="9" orientation="landscape" horizontalDpi="4294967293" verticalDpi="0" r:id="rId1"/>
  <headerFooter>
    <oddHeader xml:space="preserve">&amp;C
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workbookViewId="0">
      <selection activeCell="B6" sqref="B6:B7"/>
    </sheetView>
  </sheetViews>
  <sheetFormatPr defaultRowHeight="15" x14ac:dyDescent="0.25"/>
  <cols>
    <col min="1" max="1" width="5.140625" customWidth="1"/>
    <col min="2" max="2" width="21.85546875" customWidth="1"/>
    <col min="3" max="3" width="4.7109375" customWidth="1"/>
    <col min="4" max="4" width="13.5703125" customWidth="1"/>
    <col min="5" max="5" width="7" customWidth="1"/>
    <col min="6" max="6" width="15.5703125" customWidth="1"/>
    <col min="7" max="7" width="6.140625" customWidth="1"/>
    <col min="8" max="8" width="18.28515625" customWidth="1"/>
    <col min="9" max="9" width="7" customWidth="1"/>
    <col min="10" max="10" width="19.140625" customWidth="1"/>
  </cols>
  <sheetData>
    <row r="1" spans="1:10" x14ac:dyDescent="0.25">
      <c r="A1" s="189" t="s">
        <v>278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0" x14ac:dyDescent="0.25">
      <c r="A2" s="192" t="s">
        <v>279</v>
      </c>
      <c r="B2" s="193"/>
      <c r="C2" s="193"/>
      <c r="D2" s="193"/>
      <c r="E2" s="193"/>
      <c r="F2" s="193"/>
      <c r="G2" s="193"/>
      <c r="H2" s="193"/>
      <c r="I2" s="193"/>
      <c r="J2" s="194"/>
    </row>
    <row r="3" spans="1:10" x14ac:dyDescent="0.25">
      <c r="A3" s="192" t="s">
        <v>281</v>
      </c>
      <c r="B3" s="193"/>
      <c r="C3" s="193"/>
      <c r="D3" s="193"/>
      <c r="E3" s="193"/>
      <c r="F3" s="193"/>
      <c r="G3" s="193"/>
      <c r="H3" s="193"/>
      <c r="I3" s="193"/>
      <c r="J3" s="194"/>
    </row>
    <row r="4" spans="1:10" x14ac:dyDescent="0.25">
      <c r="A4" s="69"/>
      <c r="B4" s="70"/>
      <c r="C4" s="70"/>
      <c r="D4" s="70"/>
      <c r="E4" s="70"/>
      <c r="F4" s="70"/>
      <c r="G4" s="70"/>
      <c r="H4" s="70"/>
      <c r="I4" s="70"/>
      <c r="J4" s="71"/>
    </row>
    <row r="5" spans="1:10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</row>
    <row r="6" spans="1:10" ht="15" customHeight="1" x14ac:dyDescent="0.25">
      <c r="A6" s="188" t="s">
        <v>49</v>
      </c>
      <c r="B6" s="188" t="s">
        <v>126</v>
      </c>
      <c r="C6" s="186" t="s">
        <v>267</v>
      </c>
      <c r="D6" s="186"/>
      <c r="E6" s="186"/>
      <c r="F6" s="186"/>
      <c r="G6" s="187" t="s">
        <v>266</v>
      </c>
      <c r="H6" s="187"/>
      <c r="I6" s="187" t="s">
        <v>276</v>
      </c>
      <c r="J6" s="187"/>
    </row>
    <row r="7" spans="1:10" ht="24.75" x14ac:dyDescent="0.25">
      <c r="A7" s="188"/>
      <c r="B7" s="188"/>
      <c r="C7" s="79" t="s">
        <v>268</v>
      </c>
      <c r="D7" s="75" t="s">
        <v>240</v>
      </c>
      <c r="E7" s="75" t="s">
        <v>55</v>
      </c>
      <c r="F7" s="75" t="s">
        <v>118</v>
      </c>
      <c r="G7" s="75" t="s">
        <v>239</v>
      </c>
      <c r="H7" s="76" t="s">
        <v>118</v>
      </c>
      <c r="I7" s="75" t="s">
        <v>55</v>
      </c>
      <c r="J7" s="75" t="s">
        <v>118</v>
      </c>
    </row>
    <row r="8" spans="1:10" x14ac:dyDescent="0.25">
      <c r="A8" s="80">
        <v>1</v>
      </c>
      <c r="B8" s="80" t="s">
        <v>127</v>
      </c>
      <c r="C8" s="80" t="s">
        <v>241</v>
      </c>
      <c r="D8" s="81">
        <v>49000</v>
      </c>
      <c r="E8" s="80">
        <v>10</v>
      </c>
      <c r="F8" s="81">
        <f>E8*D8</f>
        <v>490000</v>
      </c>
      <c r="G8" s="80">
        <v>66</v>
      </c>
      <c r="H8" s="81">
        <f t="shared" ref="H8:H39" si="0">D8*G8</f>
        <v>3234000</v>
      </c>
      <c r="I8" s="80"/>
      <c r="J8" s="80"/>
    </row>
    <row r="9" spans="1:10" x14ac:dyDescent="0.25">
      <c r="A9" s="80">
        <v>2</v>
      </c>
      <c r="B9" s="80" t="s">
        <v>128</v>
      </c>
      <c r="C9" s="80" t="s">
        <v>242</v>
      </c>
      <c r="D9" s="81">
        <v>40000</v>
      </c>
      <c r="E9" s="80">
        <v>2</v>
      </c>
      <c r="F9" s="81">
        <f>E9*D9</f>
        <v>80000</v>
      </c>
      <c r="G9" s="80">
        <v>100</v>
      </c>
      <c r="H9" s="81">
        <f t="shared" si="0"/>
        <v>4000000</v>
      </c>
      <c r="I9" s="80">
        <v>20</v>
      </c>
      <c r="J9" s="81">
        <f>I9*D9</f>
        <v>800000</v>
      </c>
    </row>
    <row r="10" spans="1:10" x14ac:dyDescent="0.25">
      <c r="A10" s="80">
        <v>3</v>
      </c>
      <c r="B10" s="80" t="s">
        <v>129</v>
      </c>
      <c r="C10" s="80" t="s">
        <v>243</v>
      </c>
      <c r="D10" s="81">
        <v>76000</v>
      </c>
      <c r="E10" s="80">
        <v>5</v>
      </c>
      <c r="F10" s="81">
        <f>E10*D10</f>
        <v>380000</v>
      </c>
      <c r="G10" s="80">
        <v>48</v>
      </c>
      <c r="H10" s="81">
        <f t="shared" si="0"/>
        <v>3648000</v>
      </c>
      <c r="I10" s="80"/>
      <c r="J10" s="80"/>
    </row>
    <row r="11" spans="1:10" x14ac:dyDescent="0.25">
      <c r="A11" s="80">
        <v>4</v>
      </c>
      <c r="B11" s="80" t="s">
        <v>130</v>
      </c>
      <c r="C11" s="80" t="s">
        <v>243</v>
      </c>
      <c r="D11" s="81">
        <v>76000</v>
      </c>
      <c r="E11" s="80">
        <v>6</v>
      </c>
      <c r="F11" s="81">
        <f>E11*D11</f>
        <v>456000</v>
      </c>
      <c r="G11" s="80">
        <v>44</v>
      </c>
      <c r="H11" s="81">
        <f t="shared" si="0"/>
        <v>3344000</v>
      </c>
      <c r="I11" s="80"/>
      <c r="J11" s="80"/>
    </row>
    <row r="12" spans="1:10" x14ac:dyDescent="0.25">
      <c r="A12" s="80">
        <v>5</v>
      </c>
      <c r="B12" s="80" t="s">
        <v>131</v>
      </c>
      <c r="C12" s="80" t="s">
        <v>243</v>
      </c>
      <c r="D12" s="81">
        <v>76000</v>
      </c>
      <c r="E12" s="80"/>
      <c r="F12" s="80"/>
      <c r="G12" s="80">
        <v>30</v>
      </c>
      <c r="H12" s="81">
        <f t="shared" si="0"/>
        <v>2280000</v>
      </c>
      <c r="I12" s="80"/>
      <c r="J12" s="80"/>
    </row>
    <row r="13" spans="1:10" x14ac:dyDescent="0.25">
      <c r="A13" s="80">
        <v>6</v>
      </c>
      <c r="B13" s="80" t="s">
        <v>132</v>
      </c>
      <c r="C13" s="80" t="s">
        <v>243</v>
      </c>
      <c r="D13" s="81">
        <v>65000</v>
      </c>
      <c r="E13" s="80">
        <v>11</v>
      </c>
      <c r="F13" s="81">
        <f>E13*D13</f>
        <v>715000</v>
      </c>
      <c r="G13" s="80">
        <v>32</v>
      </c>
      <c r="H13" s="81">
        <f t="shared" si="0"/>
        <v>2080000</v>
      </c>
      <c r="I13" s="80">
        <v>5</v>
      </c>
      <c r="J13" s="81">
        <f>I13*D13</f>
        <v>325000</v>
      </c>
    </row>
    <row r="14" spans="1:10" x14ac:dyDescent="0.25">
      <c r="A14" s="80">
        <v>7</v>
      </c>
      <c r="B14" s="80" t="s">
        <v>133</v>
      </c>
      <c r="C14" s="80" t="s">
        <v>244</v>
      </c>
      <c r="D14" s="81">
        <v>39000</v>
      </c>
      <c r="E14" s="80"/>
      <c r="F14" s="80"/>
      <c r="G14" s="80">
        <v>38</v>
      </c>
      <c r="H14" s="81">
        <f t="shared" si="0"/>
        <v>1482000</v>
      </c>
      <c r="I14" s="80"/>
      <c r="J14" s="80"/>
    </row>
    <row r="15" spans="1:10" x14ac:dyDescent="0.25">
      <c r="A15" s="80">
        <v>8</v>
      </c>
      <c r="B15" s="80" t="s">
        <v>134</v>
      </c>
      <c r="C15" s="80" t="s">
        <v>244</v>
      </c>
      <c r="D15" s="81">
        <v>37000</v>
      </c>
      <c r="E15" s="80">
        <v>2</v>
      </c>
      <c r="F15" s="81">
        <f>E15*D15</f>
        <v>74000</v>
      </c>
      <c r="G15" s="80">
        <v>32</v>
      </c>
      <c r="H15" s="81">
        <f t="shared" si="0"/>
        <v>1184000</v>
      </c>
      <c r="I15" s="80"/>
      <c r="J15" s="80"/>
    </row>
    <row r="16" spans="1:10" x14ac:dyDescent="0.25">
      <c r="A16" s="80">
        <v>9</v>
      </c>
      <c r="B16" s="80" t="s">
        <v>135</v>
      </c>
      <c r="C16" s="80" t="s">
        <v>244</v>
      </c>
      <c r="D16" s="81">
        <v>60000</v>
      </c>
      <c r="E16" s="80"/>
      <c r="F16" s="80"/>
      <c r="G16" s="80">
        <v>106</v>
      </c>
      <c r="H16" s="81">
        <f t="shared" si="0"/>
        <v>6360000</v>
      </c>
      <c r="I16" s="80"/>
      <c r="J16" s="80"/>
    </row>
    <row r="17" spans="1:11" x14ac:dyDescent="0.25">
      <c r="A17" s="80">
        <v>10</v>
      </c>
      <c r="B17" s="80" t="s">
        <v>136</v>
      </c>
      <c r="C17" s="80" t="s">
        <v>245</v>
      </c>
      <c r="D17" s="81">
        <v>58000</v>
      </c>
      <c r="E17" s="80">
        <v>5</v>
      </c>
      <c r="F17" s="81">
        <f>E17*D17</f>
        <v>290000</v>
      </c>
      <c r="G17" s="80">
        <v>180</v>
      </c>
      <c r="H17" s="81">
        <f t="shared" si="0"/>
        <v>10440000</v>
      </c>
      <c r="I17" s="80">
        <v>30</v>
      </c>
      <c r="J17" s="81">
        <f>I17*D17</f>
        <v>1740000</v>
      </c>
    </row>
    <row r="18" spans="1:11" x14ac:dyDescent="0.25">
      <c r="A18" s="80">
        <v>11</v>
      </c>
      <c r="B18" s="80" t="s">
        <v>246</v>
      </c>
      <c r="C18" s="80" t="s">
        <v>243</v>
      </c>
      <c r="D18" s="81">
        <v>41000</v>
      </c>
      <c r="E18" s="80">
        <v>9</v>
      </c>
      <c r="F18" s="81">
        <f>E18*D18</f>
        <v>369000</v>
      </c>
      <c r="G18" s="80">
        <v>165</v>
      </c>
      <c r="H18" s="81">
        <f t="shared" si="0"/>
        <v>6765000</v>
      </c>
      <c r="I18" s="80">
        <v>10</v>
      </c>
      <c r="J18" s="81">
        <f>I18*D18</f>
        <v>410000</v>
      </c>
      <c r="K18" t="s">
        <v>277</v>
      </c>
    </row>
    <row r="19" spans="1:11" x14ac:dyDescent="0.25">
      <c r="A19" s="80">
        <v>12</v>
      </c>
      <c r="B19" s="80" t="s">
        <v>137</v>
      </c>
      <c r="C19" s="80" t="s">
        <v>247</v>
      </c>
      <c r="D19" s="81">
        <v>35000</v>
      </c>
      <c r="E19" s="80">
        <v>1</v>
      </c>
      <c r="F19" s="81">
        <f>E19*D19</f>
        <v>35000</v>
      </c>
      <c r="G19" s="80">
        <v>66</v>
      </c>
      <c r="H19" s="81">
        <f t="shared" si="0"/>
        <v>2310000</v>
      </c>
      <c r="I19" s="80"/>
      <c r="J19" s="80"/>
    </row>
    <row r="20" spans="1:11" x14ac:dyDescent="0.25">
      <c r="A20" s="80">
        <v>13</v>
      </c>
      <c r="B20" s="80" t="s">
        <v>138</v>
      </c>
      <c r="C20" s="80" t="s">
        <v>243</v>
      </c>
      <c r="D20" s="81">
        <v>50000</v>
      </c>
      <c r="E20" s="80"/>
      <c r="F20" s="80"/>
      <c r="G20" s="80">
        <v>40</v>
      </c>
      <c r="H20" s="81">
        <f t="shared" si="0"/>
        <v>2000000</v>
      </c>
      <c r="I20" s="80"/>
      <c r="J20" s="80"/>
    </row>
    <row r="21" spans="1:11" x14ac:dyDescent="0.25">
      <c r="A21" s="80">
        <v>14</v>
      </c>
      <c r="B21" s="80" t="s">
        <v>139</v>
      </c>
      <c r="C21" s="80" t="s">
        <v>243</v>
      </c>
      <c r="D21" s="81">
        <v>41000</v>
      </c>
      <c r="E21" s="80"/>
      <c r="F21" s="80"/>
      <c r="G21" s="80">
        <v>64</v>
      </c>
      <c r="H21" s="81">
        <f t="shared" si="0"/>
        <v>2624000</v>
      </c>
      <c r="I21" s="80"/>
      <c r="J21" s="80"/>
    </row>
    <row r="22" spans="1:11" x14ac:dyDescent="0.25">
      <c r="A22" s="80">
        <v>15</v>
      </c>
      <c r="B22" s="80" t="s">
        <v>140</v>
      </c>
      <c r="C22" s="80" t="s">
        <v>248</v>
      </c>
      <c r="D22" s="81">
        <v>30000</v>
      </c>
      <c r="E22" s="80"/>
      <c r="F22" s="80"/>
      <c r="G22" s="80">
        <v>52</v>
      </c>
      <c r="H22" s="81">
        <f t="shared" si="0"/>
        <v>1560000</v>
      </c>
      <c r="I22" s="80"/>
      <c r="J22" s="80"/>
    </row>
    <row r="23" spans="1:11" x14ac:dyDescent="0.25">
      <c r="A23" s="80">
        <v>16</v>
      </c>
      <c r="B23" s="80" t="s">
        <v>141</v>
      </c>
      <c r="C23" s="80" t="s">
        <v>248</v>
      </c>
      <c r="D23" s="81">
        <v>22000</v>
      </c>
      <c r="E23" s="80">
        <v>5</v>
      </c>
      <c r="F23" s="81">
        <f>E23*D23</f>
        <v>110000</v>
      </c>
      <c r="G23" s="80">
        <v>174</v>
      </c>
      <c r="H23" s="81">
        <f t="shared" si="0"/>
        <v>3828000</v>
      </c>
      <c r="I23" s="80">
        <v>12</v>
      </c>
      <c r="J23" s="81">
        <f>I23*D23</f>
        <v>264000</v>
      </c>
    </row>
    <row r="24" spans="1:11" x14ac:dyDescent="0.25">
      <c r="A24" s="80">
        <v>17</v>
      </c>
      <c r="B24" s="80" t="s">
        <v>142</v>
      </c>
      <c r="C24" s="80" t="s">
        <v>249</v>
      </c>
      <c r="D24" s="81">
        <v>26500</v>
      </c>
      <c r="E24" s="80">
        <v>8</v>
      </c>
      <c r="F24" s="81">
        <f>E24*D24</f>
        <v>212000</v>
      </c>
      <c r="G24" s="80">
        <v>76</v>
      </c>
      <c r="H24" s="81">
        <f t="shared" si="0"/>
        <v>2014000</v>
      </c>
      <c r="I24" s="80"/>
      <c r="J24" s="80"/>
    </row>
    <row r="25" spans="1:11" x14ac:dyDescent="0.25">
      <c r="A25" s="80">
        <v>18</v>
      </c>
      <c r="B25" s="80" t="s">
        <v>143</v>
      </c>
      <c r="C25" s="80" t="s">
        <v>248</v>
      </c>
      <c r="D25" s="81">
        <v>26000</v>
      </c>
      <c r="E25" s="80">
        <v>1</v>
      </c>
      <c r="F25" s="81">
        <f>E25*D25</f>
        <v>26000</v>
      </c>
      <c r="G25" s="80">
        <v>56</v>
      </c>
      <c r="H25" s="81">
        <f t="shared" si="0"/>
        <v>1456000</v>
      </c>
      <c r="I25" s="80">
        <v>22</v>
      </c>
      <c r="J25" s="81">
        <f>I25*D25</f>
        <v>572000</v>
      </c>
    </row>
    <row r="26" spans="1:11" x14ac:dyDescent="0.25">
      <c r="A26" s="80">
        <v>19</v>
      </c>
      <c r="B26" s="80" t="s">
        <v>144</v>
      </c>
      <c r="C26" s="80" t="s">
        <v>245</v>
      </c>
      <c r="D26" s="81">
        <v>61000</v>
      </c>
      <c r="E26" s="80"/>
      <c r="F26" s="80"/>
      <c r="G26" s="80">
        <v>24</v>
      </c>
      <c r="H26" s="81">
        <f t="shared" si="0"/>
        <v>1464000</v>
      </c>
      <c r="I26" s="80">
        <v>11</v>
      </c>
      <c r="J26" s="81">
        <f>I26*D26</f>
        <v>671000</v>
      </c>
    </row>
    <row r="27" spans="1:11" x14ac:dyDescent="0.25">
      <c r="A27" s="80">
        <v>20</v>
      </c>
      <c r="B27" s="80" t="s">
        <v>145</v>
      </c>
      <c r="C27" s="80" t="s">
        <v>249</v>
      </c>
      <c r="D27" s="81">
        <v>26500</v>
      </c>
      <c r="E27" s="80"/>
      <c r="F27" s="80"/>
      <c r="G27" s="80">
        <v>76</v>
      </c>
      <c r="H27" s="81">
        <f t="shared" si="0"/>
        <v>2014000</v>
      </c>
      <c r="I27" s="80"/>
      <c r="J27" s="80"/>
    </row>
    <row r="28" spans="1:11" x14ac:dyDescent="0.25">
      <c r="A28" s="80">
        <v>21</v>
      </c>
      <c r="B28" s="80" t="s">
        <v>146</v>
      </c>
      <c r="C28" s="82" t="s">
        <v>250</v>
      </c>
      <c r="D28" s="81">
        <v>18000</v>
      </c>
      <c r="E28" s="80"/>
      <c r="F28" s="80"/>
      <c r="G28" s="80">
        <v>76</v>
      </c>
      <c r="H28" s="81">
        <f t="shared" si="0"/>
        <v>1368000</v>
      </c>
      <c r="I28" s="80"/>
      <c r="J28" s="80"/>
    </row>
    <row r="29" spans="1:11" x14ac:dyDescent="0.25">
      <c r="A29" s="80">
        <v>22</v>
      </c>
      <c r="B29" s="80" t="s">
        <v>147</v>
      </c>
      <c r="C29" s="80" t="s">
        <v>250</v>
      </c>
      <c r="D29" s="81">
        <v>19000</v>
      </c>
      <c r="E29" s="80">
        <v>14</v>
      </c>
      <c r="F29" s="81">
        <f>E29*D29</f>
        <v>266000</v>
      </c>
      <c r="G29" s="80">
        <v>69</v>
      </c>
      <c r="H29" s="81">
        <f t="shared" si="0"/>
        <v>1311000</v>
      </c>
      <c r="I29" s="80"/>
      <c r="J29" s="80"/>
    </row>
    <row r="30" spans="1:11" x14ac:dyDescent="0.25">
      <c r="A30" s="80">
        <v>23</v>
      </c>
      <c r="B30" s="80" t="s">
        <v>148</v>
      </c>
      <c r="C30" s="80" t="s">
        <v>251</v>
      </c>
      <c r="D30" s="81">
        <v>65000</v>
      </c>
      <c r="E30" s="80"/>
      <c r="F30" s="80"/>
      <c r="G30" s="80">
        <v>84</v>
      </c>
      <c r="H30" s="81">
        <f t="shared" si="0"/>
        <v>5460000</v>
      </c>
      <c r="I30" s="80">
        <v>1</v>
      </c>
      <c r="J30" s="81">
        <f>D30</f>
        <v>65000</v>
      </c>
    </row>
    <row r="31" spans="1:11" x14ac:dyDescent="0.25">
      <c r="A31" s="80">
        <v>24</v>
      </c>
      <c r="B31" s="80" t="s">
        <v>149</v>
      </c>
      <c r="C31" s="80" t="s">
        <v>244</v>
      </c>
      <c r="D31" s="81">
        <v>50000</v>
      </c>
      <c r="E31" s="80"/>
      <c r="F31" s="80"/>
      <c r="G31" s="80">
        <v>66</v>
      </c>
      <c r="H31" s="81">
        <f t="shared" si="0"/>
        <v>3300000</v>
      </c>
      <c r="I31" s="80">
        <v>7</v>
      </c>
      <c r="J31" s="81">
        <f>I31*D31</f>
        <v>350000</v>
      </c>
    </row>
    <row r="32" spans="1:11" x14ac:dyDescent="0.25">
      <c r="A32" s="80">
        <v>25</v>
      </c>
      <c r="B32" s="80" t="s">
        <v>150</v>
      </c>
      <c r="C32" s="80" t="s">
        <v>252</v>
      </c>
      <c r="D32" s="81">
        <v>54000</v>
      </c>
      <c r="E32" s="80">
        <v>22</v>
      </c>
      <c r="F32" s="81">
        <f>E32*D32</f>
        <v>1188000</v>
      </c>
      <c r="G32" s="80">
        <v>76</v>
      </c>
      <c r="H32" s="81">
        <f t="shared" si="0"/>
        <v>4104000</v>
      </c>
      <c r="I32" s="80">
        <v>9</v>
      </c>
      <c r="J32" s="81">
        <f>I32*D32</f>
        <v>486000</v>
      </c>
    </row>
    <row r="33" spans="1:10" x14ac:dyDescent="0.25">
      <c r="A33" s="80">
        <v>26</v>
      </c>
      <c r="B33" s="80" t="s">
        <v>151</v>
      </c>
      <c r="C33" s="80" t="s">
        <v>252</v>
      </c>
      <c r="D33" s="81">
        <v>64000</v>
      </c>
      <c r="E33" s="80">
        <v>34</v>
      </c>
      <c r="F33" s="81">
        <f>E33*D33</f>
        <v>2176000</v>
      </c>
      <c r="G33" s="80">
        <v>188</v>
      </c>
      <c r="H33" s="81">
        <f t="shared" si="0"/>
        <v>12032000</v>
      </c>
      <c r="I33" s="80"/>
      <c r="J33" s="80"/>
    </row>
    <row r="34" spans="1:10" x14ac:dyDescent="0.25">
      <c r="A34" s="80">
        <v>27</v>
      </c>
      <c r="B34" s="80" t="s">
        <v>152</v>
      </c>
      <c r="C34" s="80" t="s">
        <v>243</v>
      </c>
      <c r="D34" s="81">
        <v>90000</v>
      </c>
      <c r="E34" s="80"/>
      <c r="F34" s="80"/>
      <c r="G34" s="80">
        <v>98</v>
      </c>
      <c r="H34" s="81">
        <f t="shared" si="0"/>
        <v>8820000</v>
      </c>
      <c r="I34" s="80"/>
      <c r="J34" s="80"/>
    </row>
    <row r="35" spans="1:10" x14ac:dyDescent="0.25">
      <c r="A35" s="80">
        <v>28</v>
      </c>
      <c r="B35" s="80" t="s">
        <v>153</v>
      </c>
      <c r="C35" s="80" t="s">
        <v>251</v>
      </c>
      <c r="D35" s="81">
        <v>63000</v>
      </c>
      <c r="E35" s="80">
        <v>1</v>
      </c>
      <c r="F35" s="81">
        <f>E35*D35</f>
        <v>63000</v>
      </c>
      <c r="G35" s="80">
        <v>75</v>
      </c>
      <c r="H35" s="81">
        <f t="shared" si="0"/>
        <v>4725000</v>
      </c>
      <c r="I35" s="80"/>
      <c r="J35" s="80"/>
    </row>
    <row r="36" spans="1:10" x14ac:dyDescent="0.25">
      <c r="A36" s="80">
        <v>29</v>
      </c>
      <c r="B36" s="80" t="s">
        <v>154</v>
      </c>
      <c r="C36" s="80" t="s">
        <v>243</v>
      </c>
      <c r="D36" s="81">
        <v>57000</v>
      </c>
      <c r="E36" s="80">
        <v>3</v>
      </c>
      <c r="F36" s="81">
        <f>E36*D36</f>
        <v>171000</v>
      </c>
      <c r="G36" s="80">
        <v>45</v>
      </c>
      <c r="H36" s="81">
        <f t="shared" si="0"/>
        <v>2565000</v>
      </c>
      <c r="I36" s="80">
        <v>5</v>
      </c>
      <c r="J36" s="81">
        <f>I36*D36</f>
        <v>285000</v>
      </c>
    </row>
    <row r="37" spans="1:10" x14ac:dyDescent="0.25">
      <c r="A37" s="80">
        <v>30</v>
      </c>
      <c r="B37" s="80" t="s">
        <v>155</v>
      </c>
      <c r="C37" s="80" t="s">
        <v>253</v>
      </c>
      <c r="D37" s="81">
        <v>60000</v>
      </c>
      <c r="E37" s="80">
        <v>8</v>
      </c>
      <c r="F37" s="81">
        <f>E37*D37</f>
        <v>480000</v>
      </c>
      <c r="G37" s="80">
        <v>54</v>
      </c>
      <c r="H37" s="81">
        <f t="shared" si="0"/>
        <v>3240000</v>
      </c>
      <c r="I37" s="80">
        <v>9</v>
      </c>
      <c r="J37" s="81">
        <f>I37*D37</f>
        <v>540000</v>
      </c>
    </row>
    <row r="38" spans="1:10" x14ac:dyDescent="0.25">
      <c r="A38" s="80">
        <v>31</v>
      </c>
      <c r="B38" s="80" t="s">
        <v>156</v>
      </c>
      <c r="C38" s="80" t="s">
        <v>243</v>
      </c>
      <c r="D38" s="81">
        <v>64000</v>
      </c>
      <c r="E38" s="80">
        <v>5</v>
      </c>
      <c r="F38" s="81">
        <f>E38*D38</f>
        <v>320000</v>
      </c>
      <c r="G38" s="80">
        <v>116</v>
      </c>
      <c r="H38" s="81">
        <f t="shared" si="0"/>
        <v>7424000</v>
      </c>
      <c r="I38" s="80">
        <v>11</v>
      </c>
      <c r="J38" s="81">
        <f>I38*D38</f>
        <v>704000</v>
      </c>
    </row>
    <row r="39" spans="1:10" x14ac:dyDescent="0.25">
      <c r="A39" s="80">
        <v>32</v>
      </c>
      <c r="B39" s="80" t="s">
        <v>157</v>
      </c>
      <c r="C39" s="80" t="s">
        <v>251</v>
      </c>
      <c r="D39" s="81">
        <v>115000</v>
      </c>
      <c r="E39" s="80">
        <v>54</v>
      </c>
      <c r="F39" s="81">
        <f>E39*D39</f>
        <v>6210000</v>
      </c>
      <c r="G39" s="80">
        <v>110</v>
      </c>
      <c r="H39" s="81">
        <f t="shared" si="0"/>
        <v>12650000</v>
      </c>
      <c r="I39" s="80">
        <v>13</v>
      </c>
      <c r="J39" s="81">
        <f>I39*D39</f>
        <v>1495000</v>
      </c>
    </row>
    <row r="40" spans="1:10" x14ac:dyDescent="0.25">
      <c r="A40" s="80">
        <v>33</v>
      </c>
      <c r="B40" s="80" t="s">
        <v>158</v>
      </c>
      <c r="C40" s="80" t="s">
        <v>251</v>
      </c>
      <c r="D40" s="81">
        <v>81000</v>
      </c>
      <c r="E40" s="80"/>
      <c r="F40" s="80"/>
      <c r="G40" s="80">
        <v>64</v>
      </c>
      <c r="H40" s="81">
        <f t="shared" ref="H40:H71" si="1">D40*G40</f>
        <v>5184000</v>
      </c>
      <c r="I40" s="80"/>
      <c r="J40" s="80"/>
    </row>
    <row r="41" spans="1:10" x14ac:dyDescent="0.25">
      <c r="A41" s="80">
        <v>34</v>
      </c>
      <c r="B41" s="80" t="s">
        <v>159</v>
      </c>
      <c r="C41" s="80" t="s">
        <v>248</v>
      </c>
      <c r="D41" s="81">
        <v>31000</v>
      </c>
      <c r="E41" s="80"/>
      <c r="F41" s="80"/>
      <c r="G41" s="80">
        <v>100</v>
      </c>
      <c r="H41" s="81">
        <f t="shared" si="1"/>
        <v>3100000</v>
      </c>
      <c r="I41" s="80"/>
      <c r="J41" s="80"/>
    </row>
    <row r="42" spans="1:10" x14ac:dyDescent="0.25">
      <c r="A42" s="80">
        <v>35</v>
      </c>
      <c r="B42" s="80" t="s">
        <v>160</v>
      </c>
      <c r="C42" s="80" t="s">
        <v>248</v>
      </c>
      <c r="D42" s="81">
        <v>82000</v>
      </c>
      <c r="E42" s="80"/>
      <c r="F42" s="80"/>
      <c r="G42" s="80">
        <v>76</v>
      </c>
      <c r="H42" s="81">
        <f t="shared" si="1"/>
        <v>6232000</v>
      </c>
      <c r="I42" s="80">
        <v>13</v>
      </c>
      <c r="J42" s="81">
        <f>I42*D42</f>
        <v>1066000</v>
      </c>
    </row>
    <row r="43" spans="1:10" x14ac:dyDescent="0.25">
      <c r="A43" s="80">
        <v>36</v>
      </c>
      <c r="B43" s="80" t="s">
        <v>161</v>
      </c>
      <c r="C43" s="80" t="s">
        <v>248</v>
      </c>
      <c r="D43" s="81">
        <v>57000</v>
      </c>
      <c r="E43" s="80">
        <v>4</v>
      </c>
      <c r="F43" s="81">
        <f>E43*D43</f>
        <v>228000</v>
      </c>
      <c r="G43" s="80">
        <v>92</v>
      </c>
      <c r="H43" s="81">
        <f t="shared" si="1"/>
        <v>5244000</v>
      </c>
      <c r="I43" s="80">
        <v>10</v>
      </c>
      <c r="J43" s="81">
        <f>I43*D43</f>
        <v>570000</v>
      </c>
    </row>
    <row r="44" spans="1:10" x14ac:dyDescent="0.25">
      <c r="A44" s="80">
        <v>37</v>
      </c>
      <c r="B44" s="80" t="s">
        <v>162</v>
      </c>
      <c r="C44" s="80" t="s">
        <v>244</v>
      </c>
      <c r="D44" s="81">
        <v>46000</v>
      </c>
      <c r="E44" s="80"/>
      <c r="F44" s="80"/>
      <c r="G44" s="80">
        <v>62</v>
      </c>
      <c r="H44" s="81">
        <f t="shared" si="1"/>
        <v>2852000</v>
      </c>
      <c r="I44" s="80"/>
      <c r="J44" s="80"/>
    </row>
    <row r="45" spans="1:10" x14ac:dyDescent="0.25">
      <c r="A45" s="80">
        <v>38</v>
      </c>
      <c r="B45" s="80" t="s">
        <v>163</v>
      </c>
      <c r="C45" s="80" t="s">
        <v>254</v>
      </c>
      <c r="D45" s="81">
        <v>72000</v>
      </c>
      <c r="E45" s="80">
        <v>12</v>
      </c>
      <c r="F45" s="81">
        <f>E45*D45</f>
        <v>864000</v>
      </c>
      <c r="G45" s="80">
        <v>130</v>
      </c>
      <c r="H45" s="81">
        <f t="shared" si="1"/>
        <v>9360000</v>
      </c>
      <c r="I45" s="80">
        <v>20</v>
      </c>
      <c r="J45" s="81">
        <f>I45*D45</f>
        <v>1440000</v>
      </c>
    </row>
    <row r="46" spans="1:10" x14ac:dyDescent="0.25">
      <c r="A46" s="80">
        <v>39</v>
      </c>
      <c r="B46" s="80" t="s">
        <v>164</v>
      </c>
      <c r="C46" s="80" t="s">
        <v>247</v>
      </c>
      <c r="D46" s="81">
        <v>26000</v>
      </c>
      <c r="E46" s="80"/>
      <c r="F46" s="80"/>
      <c r="G46" s="80">
        <v>105</v>
      </c>
      <c r="H46" s="81">
        <f t="shared" si="1"/>
        <v>2730000</v>
      </c>
      <c r="I46" s="80"/>
      <c r="J46" s="80"/>
    </row>
    <row r="47" spans="1:10" x14ac:dyDescent="0.25">
      <c r="A47" s="80">
        <v>40</v>
      </c>
      <c r="B47" s="80" t="s">
        <v>165</v>
      </c>
      <c r="C47" s="80" t="s">
        <v>255</v>
      </c>
      <c r="D47" s="81">
        <v>33000</v>
      </c>
      <c r="E47" s="80"/>
      <c r="F47" s="80"/>
      <c r="G47" s="80">
        <v>124</v>
      </c>
      <c r="H47" s="81">
        <f t="shared" si="1"/>
        <v>4092000</v>
      </c>
      <c r="I47" s="80"/>
      <c r="J47" s="80"/>
    </row>
    <row r="48" spans="1:10" x14ac:dyDescent="0.25">
      <c r="A48" s="80">
        <v>41</v>
      </c>
      <c r="B48" s="80" t="s">
        <v>166</v>
      </c>
      <c r="C48" s="80" t="s">
        <v>251</v>
      </c>
      <c r="D48" s="81">
        <v>53000</v>
      </c>
      <c r="E48" s="80">
        <v>22</v>
      </c>
      <c r="F48" s="81">
        <f>E48*D48</f>
        <v>1166000</v>
      </c>
      <c r="G48" s="80">
        <v>110</v>
      </c>
      <c r="H48" s="81">
        <f t="shared" si="1"/>
        <v>5830000</v>
      </c>
      <c r="I48" s="80">
        <v>41</v>
      </c>
      <c r="J48" s="81">
        <f>I48*D48</f>
        <v>2173000</v>
      </c>
    </row>
    <row r="49" spans="1:10" x14ac:dyDescent="0.25">
      <c r="A49" s="80">
        <v>42</v>
      </c>
      <c r="B49" s="80" t="s">
        <v>167</v>
      </c>
      <c r="C49" s="80" t="s">
        <v>251</v>
      </c>
      <c r="D49" s="81">
        <v>51000</v>
      </c>
      <c r="E49" s="80"/>
      <c r="F49" s="80"/>
      <c r="G49" s="80">
        <v>85</v>
      </c>
      <c r="H49" s="81">
        <f t="shared" si="1"/>
        <v>4335000</v>
      </c>
      <c r="I49" s="80">
        <v>3</v>
      </c>
      <c r="J49" s="81">
        <f>I49*D49</f>
        <v>153000</v>
      </c>
    </row>
    <row r="50" spans="1:10" x14ac:dyDescent="0.25">
      <c r="A50" s="80">
        <v>43</v>
      </c>
      <c r="B50" s="80" t="s">
        <v>168</v>
      </c>
      <c r="C50" s="80" t="s">
        <v>244</v>
      </c>
      <c r="D50" s="81">
        <v>40000</v>
      </c>
      <c r="E50" s="80"/>
      <c r="F50" s="80"/>
      <c r="G50" s="80">
        <v>88</v>
      </c>
      <c r="H50" s="81">
        <f t="shared" si="1"/>
        <v>3520000</v>
      </c>
      <c r="I50" s="80">
        <v>1</v>
      </c>
      <c r="J50" s="81">
        <f>I50*D50</f>
        <v>40000</v>
      </c>
    </row>
    <row r="51" spans="1:10" x14ac:dyDescent="0.25">
      <c r="A51" s="80">
        <v>44</v>
      </c>
      <c r="B51" s="80" t="s">
        <v>169</v>
      </c>
      <c r="C51" s="80" t="s">
        <v>256</v>
      </c>
      <c r="D51" s="81">
        <v>27000</v>
      </c>
      <c r="E51" s="80">
        <v>10</v>
      </c>
      <c r="F51" s="81">
        <f>E51*D51</f>
        <v>270000</v>
      </c>
      <c r="G51" s="80">
        <v>68</v>
      </c>
      <c r="H51" s="81">
        <f t="shared" si="1"/>
        <v>1836000</v>
      </c>
      <c r="I51" s="80"/>
      <c r="J51" s="80"/>
    </row>
    <row r="52" spans="1:10" x14ac:dyDescent="0.25">
      <c r="A52" s="80">
        <v>45</v>
      </c>
      <c r="B52" s="80" t="s">
        <v>170</v>
      </c>
      <c r="C52" s="80" t="s">
        <v>256</v>
      </c>
      <c r="D52" s="81">
        <v>27000</v>
      </c>
      <c r="E52" s="80"/>
      <c r="F52" s="80"/>
      <c r="G52" s="80">
        <v>128</v>
      </c>
      <c r="H52" s="81">
        <f t="shared" si="1"/>
        <v>3456000</v>
      </c>
      <c r="I52" s="80"/>
      <c r="J52" s="80"/>
    </row>
    <row r="53" spans="1:10" x14ac:dyDescent="0.25">
      <c r="A53" s="80">
        <v>46</v>
      </c>
      <c r="B53" s="80" t="s">
        <v>171</v>
      </c>
      <c r="C53" s="80" t="s">
        <v>248</v>
      </c>
      <c r="D53" s="81">
        <v>34500</v>
      </c>
      <c r="E53" s="80"/>
      <c r="F53" s="80"/>
      <c r="G53" s="80">
        <v>66</v>
      </c>
      <c r="H53" s="81">
        <f t="shared" si="1"/>
        <v>2277000</v>
      </c>
      <c r="I53" s="80"/>
      <c r="J53" s="80"/>
    </row>
    <row r="54" spans="1:10" x14ac:dyDescent="0.25">
      <c r="A54" s="80">
        <v>47</v>
      </c>
      <c r="B54" s="80" t="s">
        <v>172</v>
      </c>
      <c r="C54" s="83" t="s">
        <v>257</v>
      </c>
      <c r="D54" s="81">
        <v>37000</v>
      </c>
      <c r="E54" s="80">
        <v>5</v>
      </c>
      <c r="F54" s="81">
        <f>E54*D54</f>
        <v>185000</v>
      </c>
      <c r="G54" s="80">
        <v>81</v>
      </c>
      <c r="H54" s="81">
        <f t="shared" si="1"/>
        <v>2997000</v>
      </c>
      <c r="I54" s="80">
        <v>12</v>
      </c>
      <c r="J54" s="81">
        <f>I54*D54</f>
        <v>444000</v>
      </c>
    </row>
    <row r="55" spans="1:10" x14ac:dyDescent="0.25">
      <c r="A55" s="80">
        <v>48</v>
      </c>
      <c r="B55" s="80" t="s">
        <v>173</v>
      </c>
      <c r="C55" s="80" t="s">
        <v>251</v>
      </c>
      <c r="D55" s="81">
        <v>62000</v>
      </c>
      <c r="E55" s="80"/>
      <c r="F55" s="80"/>
      <c r="G55" s="80">
        <v>64</v>
      </c>
      <c r="H55" s="81">
        <f t="shared" si="1"/>
        <v>3968000</v>
      </c>
      <c r="I55" s="80">
        <v>8</v>
      </c>
      <c r="J55" s="81">
        <f>I55*D55</f>
        <v>496000</v>
      </c>
    </row>
    <row r="56" spans="1:10" x14ac:dyDescent="0.25">
      <c r="A56" s="80">
        <v>49</v>
      </c>
      <c r="B56" s="80" t="s">
        <v>174</v>
      </c>
      <c r="C56" s="80" t="s">
        <v>243</v>
      </c>
      <c r="D56" s="81">
        <v>52000</v>
      </c>
      <c r="E56" s="80">
        <v>6</v>
      </c>
      <c r="F56" s="81">
        <f>E56*D56</f>
        <v>312000</v>
      </c>
      <c r="G56" s="80">
        <v>174</v>
      </c>
      <c r="H56" s="81">
        <f t="shared" si="1"/>
        <v>9048000</v>
      </c>
      <c r="I56" s="80">
        <v>20</v>
      </c>
      <c r="J56" s="81">
        <f>I56*D56</f>
        <v>1040000</v>
      </c>
    </row>
    <row r="57" spans="1:10" x14ac:dyDescent="0.25">
      <c r="A57" s="80">
        <v>50</v>
      </c>
      <c r="B57" s="80" t="s">
        <v>175</v>
      </c>
      <c r="C57" s="80" t="s">
        <v>251</v>
      </c>
      <c r="D57" s="81">
        <v>73000</v>
      </c>
      <c r="E57" s="80"/>
      <c r="F57" s="80"/>
      <c r="G57" s="80">
        <v>18</v>
      </c>
      <c r="H57" s="81">
        <f t="shared" si="1"/>
        <v>1314000</v>
      </c>
      <c r="I57" s="80"/>
      <c r="J57" s="80"/>
    </row>
    <row r="58" spans="1:10" x14ac:dyDescent="0.25">
      <c r="A58" s="80">
        <v>51</v>
      </c>
      <c r="B58" s="80" t="s">
        <v>176</v>
      </c>
      <c r="C58" s="80" t="s">
        <v>248</v>
      </c>
      <c r="D58" s="81">
        <v>34000</v>
      </c>
      <c r="E58" s="80"/>
      <c r="F58" s="80"/>
      <c r="G58" s="80">
        <v>104</v>
      </c>
      <c r="H58" s="81">
        <f t="shared" si="1"/>
        <v>3536000</v>
      </c>
      <c r="I58" s="80"/>
      <c r="J58" s="80"/>
    </row>
    <row r="59" spans="1:10" x14ac:dyDescent="0.25">
      <c r="A59" s="80">
        <v>52</v>
      </c>
      <c r="B59" s="80" t="s">
        <v>177</v>
      </c>
      <c r="C59" s="80" t="s">
        <v>258</v>
      </c>
      <c r="D59" s="81">
        <v>59000</v>
      </c>
      <c r="E59" s="80">
        <v>10</v>
      </c>
      <c r="F59" s="81">
        <f>E59*D59</f>
        <v>590000</v>
      </c>
      <c r="G59" s="80">
        <v>88</v>
      </c>
      <c r="H59" s="81">
        <f t="shared" si="1"/>
        <v>5192000</v>
      </c>
      <c r="I59" s="80">
        <v>5</v>
      </c>
      <c r="J59" s="81">
        <f>I59*D59</f>
        <v>295000</v>
      </c>
    </row>
    <row r="60" spans="1:10" x14ac:dyDescent="0.25">
      <c r="A60" s="80">
        <v>53</v>
      </c>
      <c r="B60" s="80" t="s">
        <v>178</v>
      </c>
      <c r="C60" s="80" t="s">
        <v>259</v>
      </c>
      <c r="D60" s="81">
        <v>48000</v>
      </c>
      <c r="E60" s="80"/>
      <c r="F60" s="80"/>
      <c r="G60" s="80">
        <v>45</v>
      </c>
      <c r="H60" s="81">
        <f t="shared" si="1"/>
        <v>2160000</v>
      </c>
      <c r="I60" s="80"/>
      <c r="J60" s="80"/>
    </row>
    <row r="61" spans="1:10" x14ac:dyDescent="0.25">
      <c r="A61" s="80">
        <v>54</v>
      </c>
      <c r="B61" s="80" t="s">
        <v>179</v>
      </c>
      <c r="C61" s="80" t="s">
        <v>244</v>
      </c>
      <c r="D61" s="81">
        <v>44000</v>
      </c>
      <c r="E61" s="80"/>
      <c r="F61" s="80"/>
      <c r="G61" s="80">
        <v>67</v>
      </c>
      <c r="H61" s="81">
        <f t="shared" si="1"/>
        <v>2948000</v>
      </c>
      <c r="I61" s="80"/>
      <c r="J61" s="80"/>
    </row>
    <row r="62" spans="1:10" x14ac:dyDescent="0.25">
      <c r="A62" s="80">
        <v>55</v>
      </c>
      <c r="B62" s="80" t="s">
        <v>179</v>
      </c>
      <c r="C62" s="80" t="s">
        <v>251</v>
      </c>
      <c r="D62" s="81">
        <v>73000</v>
      </c>
      <c r="E62" s="80">
        <v>6</v>
      </c>
      <c r="F62" s="81">
        <f>E62*D62</f>
        <v>438000</v>
      </c>
      <c r="G62" s="80">
        <v>100</v>
      </c>
      <c r="H62" s="81">
        <f t="shared" si="1"/>
        <v>7300000</v>
      </c>
      <c r="I62" s="80">
        <v>11</v>
      </c>
      <c r="J62" s="81">
        <f>I62*D62</f>
        <v>803000</v>
      </c>
    </row>
    <row r="63" spans="1:10" x14ac:dyDescent="0.25">
      <c r="A63" s="80">
        <v>56</v>
      </c>
      <c r="B63" s="80" t="s">
        <v>180</v>
      </c>
      <c r="C63" s="80" t="s">
        <v>243</v>
      </c>
      <c r="D63" s="81">
        <v>84000</v>
      </c>
      <c r="E63" s="80"/>
      <c r="F63" s="80"/>
      <c r="G63" s="80">
        <v>99</v>
      </c>
      <c r="H63" s="81">
        <f t="shared" si="1"/>
        <v>8316000</v>
      </c>
      <c r="I63" s="80"/>
      <c r="J63" s="80"/>
    </row>
    <row r="64" spans="1:10" x14ac:dyDescent="0.25">
      <c r="A64" s="80">
        <v>57</v>
      </c>
      <c r="B64" s="80" t="s">
        <v>181</v>
      </c>
      <c r="C64" s="80" t="s">
        <v>260</v>
      </c>
      <c r="D64" s="81">
        <v>27000</v>
      </c>
      <c r="E64" s="80"/>
      <c r="F64" s="80"/>
      <c r="G64" s="80">
        <v>79</v>
      </c>
      <c r="H64" s="81">
        <f t="shared" si="1"/>
        <v>2133000</v>
      </c>
      <c r="I64" s="80"/>
      <c r="J64" s="80"/>
    </row>
    <row r="65" spans="1:10" x14ac:dyDescent="0.25">
      <c r="A65" s="80">
        <v>58</v>
      </c>
      <c r="B65" s="80" t="s">
        <v>182</v>
      </c>
      <c r="C65" s="80" t="s">
        <v>260</v>
      </c>
      <c r="D65" s="81">
        <v>27000</v>
      </c>
      <c r="E65" s="80">
        <v>4</v>
      </c>
      <c r="F65" s="81">
        <f>E65*D65</f>
        <v>108000</v>
      </c>
      <c r="G65" s="80">
        <v>40</v>
      </c>
      <c r="H65" s="81">
        <f t="shared" si="1"/>
        <v>1080000</v>
      </c>
      <c r="I65" s="80"/>
      <c r="J65" s="80"/>
    </row>
    <row r="66" spans="1:10" x14ac:dyDescent="0.25">
      <c r="A66" s="80">
        <v>59</v>
      </c>
      <c r="B66" s="80" t="s">
        <v>183</v>
      </c>
      <c r="C66" s="80" t="s">
        <v>244</v>
      </c>
      <c r="D66" s="81">
        <v>38000</v>
      </c>
      <c r="E66" s="80"/>
      <c r="F66" s="81"/>
      <c r="G66" s="80">
        <v>91</v>
      </c>
      <c r="H66" s="81">
        <f t="shared" si="1"/>
        <v>3458000</v>
      </c>
      <c r="I66" s="80">
        <v>6</v>
      </c>
      <c r="J66" s="81">
        <f>I66*D66</f>
        <v>228000</v>
      </c>
    </row>
    <row r="67" spans="1:10" x14ac:dyDescent="0.25">
      <c r="A67" s="80">
        <v>60</v>
      </c>
      <c r="B67" s="80" t="s">
        <v>184</v>
      </c>
      <c r="C67" s="80" t="s">
        <v>244</v>
      </c>
      <c r="D67" s="81">
        <v>38000</v>
      </c>
      <c r="E67" s="80"/>
      <c r="F67" s="80"/>
      <c r="G67" s="80">
        <v>80</v>
      </c>
      <c r="H67" s="81">
        <f t="shared" si="1"/>
        <v>3040000</v>
      </c>
      <c r="I67" s="80"/>
      <c r="J67" s="80"/>
    </row>
    <row r="68" spans="1:10" x14ac:dyDescent="0.25">
      <c r="A68" s="80">
        <v>61</v>
      </c>
      <c r="B68" s="80" t="s">
        <v>185</v>
      </c>
      <c r="C68" s="80" t="s">
        <v>251</v>
      </c>
      <c r="D68" s="81">
        <v>51000</v>
      </c>
      <c r="E68" s="80"/>
      <c r="F68" s="80"/>
      <c r="G68" s="80">
        <v>72</v>
      </c>
      <c r="H68" s="81">
        <f t="shared" si="1"/>
        <v>3672000</v>
      </c>
      <c r="I68" s="80"/>
      <c r="J68" s="80"/>
    </row>
    <row r="69" spans="1:10" x14ac:dyDescent="0.25">
      <c r="A69" s="80">
        <v>62</v>
      </c>
      <c r="B69" s="80" t="s">
        <v>186</v>
      </c>
      <c r="C69" s="80" t="s">
        <v>251</v>
      </c>
      <c r="D69" s="81">
        <v>60000</v>
      </c>
      <c r="E69" s="80">
        <v>15</v>
      </c>
      <c r="F69" s="81">
        <f>E69*D69</f>
        <v>900000</v>
      </c>
      <c r="G69" s="80">
        <v>144</v>
      </c>
      <c r="H69" s="81">
        <f t="shared" si="1"/>
        <v>8640000</v>
      </c>
      <c r="I69" s="80">
        <v>32</v>
      </c>
      <c r="J69" s="81">
        <f>I69*D69</f>
        <v>1920000</v>
      </c>
    </row>
    <row r="70" spans="1:10" x14ac:dyDescent="0.25">
      <c r="A70" s="80">
        <v>63</v>
      </c>
      <c r="B70" s="80" t="s">
        <v>187</v>
      </c>
      <c r="C70" s="80" t="s">
        <v>243</v>
      </c>
      <c r="D70" s="81">
        <v>50000</v>
      </c>
      <c r="E70" s="80">
        <v>5</v>
      </c>
      <c r="F70" s="81">
        <f>E70*D70</f>
        <v>250000</v>
      </c>
      <c r="G70" s="80">
        <v>87</v>
      </c>
      <c r="H70" s="81">
        <f t="shared" si="1"/>
        <v>4350000</v>
      </c>
      <c r="I70" s="80">
        <v>9</v>
      </c>
      <c r="J70" s="81">
        <f>I70*D70</f>
        <v>450000</v>
      </c>
    </row>
    <row r="71" spans="1:10" x14ac:dyDescent="0.25">
      <c r="A71" s="80">
        <v>64</v>
      </c>
      <c r="B71" s="80" t="s">
        <v>188</v>
      </c>
      <c r="C71" s="80" t="s">
        <v>243</v>
      </c>
      <c r="D71" s="81">
        <v>45000</v>
      </c>
      <c r="E71" s="80"/>
      <c r="F71" s="80"/>
      <c r="G71" s="80">
        <v>45</v>
      </c>
      <c r="H71" s="81">
        <f t="shared" si="1"/>
        <v>2025000</v>
      </c>
      <c r="I71" s="80"/>
      <c r="J71" s="80"/>
    </row>
    <row r="72" spans="1:10" x14ac:dyDescent="0.25">
      <c r="A72" s="80">
        <v>65</v>
      </c>
      <c r="B72" s="80" t="s">
        <v>189</v>
      </c>
      <c r="C72" s="80" t="s">
        <v>245</v>
      </c>
      <c r="D72" s="81">
        <v>41000</v>
      </c>
      <c r="E72" s="80"/>
      <c r="F72" s="80"/>
      <c r="G72" s="80">
        <v>36</v>
      </c>
      <c r="H72" s="81">
        <f t="shared" ref="H72:H100" si="2">D72*G72</f>
        <v>1476000</v>
      </c>
      <c r="I72" s="80"/>
      <c r="J72" s="80"/>
    </row>
    <row r="73" spans="1:10" x14ac:dyDescent="0.25">
      <c r="A73" s="80">
        <v>66</v>
      </c>
      <c r="B73" s="80" t="s">
        <v>190</v>
      </c>
      <c r="C73" s="80" t="s">
        <v>248</v>
      </c>
      <c r="D73" s="81">
        <v>27000</v>
      </c>
      <c r="E73" s="80">
        <v>6</v>
      </c>
      <c r="F73" s="81">
        <f>E73*D73</f>
        <v>162000</v>
      </c>
      <c r="G73" s="80">
        <v>98</v>
      </c>
      <c r="H73" s="81">
        <f t="shared" si="2"/>
        <v>2646000</v>
      </c>
      <c r="I73" s="80"/>
      <c r="J73" s="80"/>
    </row>
    <row r="74" spans="1:10" x14ac:dyDescent="0.25">
      <c r="A74" s="80">
        <v>67</v>
      </c>
      <c r="B74" s="80" t="s">
        <v>191</v>
      </c>
      <c r="C74" s="80" t="s">
        <v>248</v>
      </c>
      <c r="D74" s="81">
        <v>25500</v>
      </c>
      <c r="E74" s="80">
        <v>7</v>
      </c>
      <c r="F74" s="81">
        <f>E74*D74</f>
        <v>178500</v>
      </c>
      <c r="G74" s="80">
        <v>50</v>
      </c>
      <c r="H74" s="81">
        <f t="shared" si="2"/>
        <v>1275000</v>
      </c>
      <c r="I74" s="80"/>
      <c r="J74" s="80"/>
    </row>
    <row r="75" spans="1:10" x14ac:dyDescent="0.25">
      <c r="A75" s="80">
        <v>68</v>
      </c>
      <c r="B75" s="80" t="s">
        <v>192</v>
      </c>
      <c r="C75" s="80" t="s">
        <v>261</v>
      </c>
      <c r="D75" s="81">
        <v>44000</v>
      </c>
      <c r="E75" s="80">
        <v>5</v>
      </c>
      <c r="F75" s="81">
        <f>E75*D75</f>
        <v>220000</v>
      </c>
      <c r="G75" s="80">
        <v>42</v>
      </c>
      <c r="H75" s="81">
        <f t="shared" si="2"/>
        <v>1848000</v>
      </c>
      <c r="I75" s="80"/>
      <c r="J75" s="80"/>
    </row>
    <row r="76" spans="1:10" x14ac:dyDescent="0.25">
      <c r="A76" s="80">
        <v>69</v>
      </c>
      <c r="B76" s="80" t="s">
        <v>193</v>
      </c>
      <c r="C76" s="80" t="s">
        <v>253</v>
      </c>
      <c r="D76" s="81">
        <v>73000</v>
      </c>
      <c r="E76" s="80"/>
      <c r="F76" s="80"/>
      <c r="G76" s="80">
        <v>58</v>
      </c>
      <c r="H76" s="81">
        <f t="shared" si="2"/>
        <v>4234000</v>
      </c>
      <c r="I76" s="80"/>
      <c r="J76" s="80"/>
    </row>
    <row r="77" spans="1:10" x14ac:dyDescent="0.25">
      <c r="A77" s="80">
        <v>70</v>
      </c>
      <c r="B77" s="80" t="s">
        <v>194</v>
      </c>
      <c r="C77" s="80" t="s">
        <v>251</v>
      </c>
      <c r="D77" s="81">
        <v>73000</v>
      </c>
      <c r="E77" s="80"/>
      <c r="F77" s="80"/>
      <c r="G77" s="80">
        <v>76</v>
      </c>
      <c r="H77" s="81">
        <f t="shared" si="2"/>
        <v>5548000</v>
      </c>
      <c r="I77" s="80">
        <v>30</v>
      </c>
      <c r="J77" s="81">
        <f>I77*D77</f>
        <v>2190000</v>
      </c>
    </row>
    <row r="78" spans="1:10" x14ac:dyDescent="0.25">
      <c r="A78" s="80">
        <v>71</v>
      </c>
      <c r="B78" s="80" t="s">
        <v>195</v>
      </c>
      <c r="C78" s="80" t="s">
        <v>243</v>
      </c>
      <c r="D78" s="81">
        <v>72000</v>
      </c>
      <c r="E78" s="80">
        <v>6</v>
      </c>
      <c r="F78" s="81">
        <f>E78*D78</f>
        <v>432000</v>
      </c>
      <c r="G78" s="80">
        <v>36</v>
      </c>
      <c r="H78" s="81">
        <f t="shared" si="2"/>
        <v>2592000</v>
      </c>
      <c r="I78" s="80"/>
      <c r="J78" s="80"/>
    </row>
    <row r="79" spans="1:10" x14ac:dyDescent="0.25">
      <c r="A79" s="80">
        <v>72</v>
      </c>
      <c r="B79" s="80" t="s">
        <v>196</v>
      </c>
      <c r="C79" s="80" t="s">
        <v>253</v>
      </c>
      <c r="D79" s="81">
        <v>64000</v>
      </c>
      <c r="E79" s="80"/>
      <c r="F79" s="81"/>
      <c r="G79" s="80">
        <v>97</v>
      </c>
      <c r="H79" s="81">
        <f t="shared" si="2"/>
        <v>6208000</v>
      </c>
      <c r="I79" s="80"/>
      <c r="J79" s="80"/>
    </row>
    <row r="80" spans="1:10" x14ac:dyDescent="0.25">
      <c r="A80" s="80">
        <v>73</v>
      </c>
      <c r="B80" s="80" t="s">
        <v>197</v>
      </c>
      <c r="C80" s="80" t="s">
        <v>262</v>
      </c>
      <c r="D80" s="81">
        <v>77000</v>
      </c>
      <c r="E80" s="80"/>
      <c r="F80" s="80"/>
      <c r="G80" s="80">
        <v>63</v>
      </c>
      <c r="H80" s="81">
        <f t="shared" si="2"/>
        <v>4851000</v>
      </c>
      <c r="I80" s="80"/>
      <c r="J80" s="80"/>
    </row>
    <row r="81" spans="1:10" x14ac:dyDescent="0.25">
      <c r="A81" s="80">
        <v>74</v>
      </c>
      <c r="B81" s="80" t="s">
        <v>198</v>
      </c>
      <c r="C81" s="80" t="s">
        <v>248</v>
      </c>
      <c r="D81" s="81">
        <v>33000</v>
      </c>
      <c r="E81" s="80"/>
      <c r="F81" s="80"/>
      <c r="G81" s="80">
        <v>57</v>
      </c>
      <c r="H81" s="81">
        <f t="shared" si="2"/>
        <v>1881000</v>
      </c>
      <c r="I81" s="80">
        <v>5</v>
      </c>
      <c r="J81" s="81">
        <f>I81*D81</f>
        <v>165000</v>
      </c>
    </row>
    <row r="82" spans="1:10" x14ac:dyDescent="0.25">
      <c r="A82" s="80">
        <v>75</v>
      </c>
      <c r="B82" s="80" t="s">
        <v>199</v>
      </c>
      <c r="C82" s="80" t="s">
        <v>263</v>
      </c>
      <c r="D82" s="81">
        <v>25000</v>
      </c>
      <c r="E82" s="80">
        <v>9</v>
      </c>
      <c r="F82" s="81">
        <f>E82*D82</f>
        <v>225000</v>
      </c>
      <c r="G82" s="80">
        <v>55</v>
      </c>
      <c r="H82" s="81">
        <f t="shared" si="2"/>
        <v>1375000</v>
      </c>
      <c r="I82" s="80"/>
      <c r="J82" s="80"/>
    </row>
    <row r="83" spans="1:10" x14ac:dyDescent="0.25">
      <c r="A83" s="80">
        <v>76</v>
      </c>
      <c r="B83" s="80" t="s">
        <v>200</v>
      </c>
      <c r="C83" s="80" t="s">
        <v>251</v>
      </c>
      <c r="D83" s="81">
        <v>74000</v>
      </c>
      <c r="E83" s="80"/>
      <c r="F83" s="80"/>
      <c r="G83" s="80">
        <v>60</v>
      </c>
      <c r="H83" s="81">
        <f t="shared" si="2"/>
        <v>4440000</v>
      </c>
      <c r="I83" s="80">
        <v>13</v>
      </c>
      <c r="J83" s="81">
        <f>I83*D83</f>
        <v>962000</v>
      </c>
    </row>
    <row r="84" spans="1:10" x14ac:dyDescent="0.25">
      <c r="A84" s="80">
        <v>77</v>
      </c>
      <c r="B84" s="80" t="s">
        <v>201</v>
      </c>
      <c r="C84" s="80" t="s">
        <v>264</v>
      </c>
      <c r="D84" s="81">
        <v>55000</v>
      </c>
      <c r="E84" s="80">
        <v>8</v>
      </c>
      <c r="F84" s="81">
        <f>E84*D84</f>
        <v>440000</v>
      </c>
      <c r="G84" s="80">
        <v>45</v>
      </c>
      <c r="H84" s="81">
        <f t="shared" si="2"/>
        <v>2475000</v>
      </c>
      <c r="I84" s="80"/>
      <c r="J84" s="81"/>
    </row>
    <row r="85" spans="1:10" x14ac:dyDescent="0.25">
      <c r="A85" s="80">
        <v>78</v>
      </c>
      <c r="B85" s="80" t="s">
        <v>202</v>
      </c>
      <c r="C85" s="80" t="s">
        <v>264</v>
      </c>
      <c r="D85" s="81">
        <v>60000</v>
      </c>
      <c r="E85" s="80">
        <v>11</v>
      </c>
      <c r="F85" s="81">
        <f>E85*D85</f>
        <v>660000</v>
      </c>
      <c r="G85" s="80">
        <v>52</v>
      </c>
      <c r="H85" s="81">
        <f t="shared" si="2"/>
        <v>3120000</v>
      </c>
      <c r="I85" s="80"/>
      <c r="J85" s="81"/>
    </row>
    <row r="86" spans="1:10" x14ac:dyDescent="0.25">
      <c r="A86" s="80">
        <v>79</v>
      </c>
      <c r="B86" s="80" t="s">
        <v>203</v>
      </c>
      <c r="C86" s="80" t="s">
        <v>256</v>
      </c>
      <c r="D86" s="81">
        <v>28000</v>
      </c>
      <c r="E86" s="80"/>
      <c r="F86" s="80"/>
      <c r="G86" s="80">
        <v>42</v>
      </c>
      <c r="H86" s="81">
        <f t="shared" si="2"/>
        <v>1176000</v>
      </c>
      <c r="I86" s="80"/>
      <c r="J86" s="81"/>
    </row>
    <row r="87" spans="1:10" x14ac:dyDescent="0.25">
      <c r="A87" s="80">
        <v>80</v>
      </c>
      <c r="B87" s="80" t="s">
        <v>204</v>
      </c>
      <c r="C87" s="80" t="s">
        <v>244</v>
      </c>
      <c r="D87" s="81">
        <v>85000</v>
      </c>
      <c r="E87" s="80"/>
      <c r="F87" s="80"/>
      <c r="G87" s="80">
        <v>39</v>
      </c>
      <c r="H87" s="81">
        <f t="shared" si="2"/>
        <v>3315000</v>
      </c>
      <c r="I87" s="80">
        <v>7</v>
      </c>
      <c r="J87" s="81">
        <f>I87*D87</f>
        <v>595000</v>
      </c>
    </row>
    <row r="88" spans="1:10" x14ac:dyDescent="0.25">
      <c r="A88" s="80">
        <v>81</v>
      </c>
      <c r="B88" s="80" t="s">
        <v>205</v>
      </c>
      <c r="C88" s="80" t="s">
        <v>260</v>
      </c>
      <c r="D88" s="81">
        <v>40500</v>
      </c>
      <c r="E88" s="80">
        <v>8</v>
      </c>
      <c r="F88" s="81">
        <f>E88*D88</f>
        <v>324000</v>
      </c>
      <c r="G88" s="80">
        <v>55</v>
      </c>
      <c r="H88" s="81">
        <f t="shared" si="2"/>
        <v>2227500</v>
      </c>
      <c r="I88" s="80">
        <v>2</v>
      </c>
      <c r="J88" s="81">
        <f>I88*D88</f>
        <v>81000</v>
      </c>
    </row>
    <row r="89" spans="1:10" x14ac:dyDescent="0.25">
      <c r="A89" s="80">
        <v>82</v>
      </c>
      <c r="B89" s="80" t="s">
        <v>206</v>
      </c>
      <c r="C89" s="80" t="s">
        <v>245</v>
      </c>
      <c r="D89" s="81">
        <v>40000</v>
      </c>
      <c r="E89" s="80"/>
      <c r="F89" s="80"/>
      <c r="G89" s="80">
        <v>59</v>
      </c>
      <c r="H89" s="81">
        <f t="shared" si="2"/>
        <v>2360000</v>
      </c>
      <c r="I89" s="80">
        <v>4</v>
      </c>
      <c r="J89" s="81">
        <f>I89*D89</f>
        <v>160000</v>
      </c>
    </row>
    <row r="90" spans="1:10" x14ac:dyDescent="0.25">
      <c r="A90" s="80">
        <v>83</v>
      </c>
      <c r="B90" s="80" t="s">
        <v>207</v>
      </c>
      <c r="C90" s="80" t="s">
        <v>245</v>
      </c>
      <c r="D90" s="81">
        <v>39000</v>
      </c>
      <c r="E90" s="80">
        <v>14</v>
      </c>
      <c r="F90" s="81">
        <f>E90*D90</f>
        <v>546000</v>
      </c>
      <c r="G90" s="80">
        <v>50</v>
      </c>
      <c r="H90" s="81">
        <f t="shared" si="2"/>
        <v>1950000</v>
      </c>
      <c r="I90" s="80"/>
      <c r="J90" s="81"/>
    </row>
    <row r="91" spans="1:10" x14ac:dyDescent="0.25">
      <c r="A91" s="80">
        <v>84</v>
      </c>
      <c r="B91" s="80" t="s">
        <v>208</v>
      </c>
      <c r="C91" s="80" t="s">
        <v>248</v>
      </c>
      <c r="D91" s="81">
        <v>70500</v>
      </c>
      <c r="E91" s="80"/>
      <c r="F91" s="80"/>
      <c r="G91" s="80">
        <v>63</v>
      </c>
      <c r="H91" s="81">
        <f t="shared" si="2"/>
        <v>4441500</v>
      </c>
      <c r="I91" s="80">
        <v>5</v>
      </c>
      <c r="J91" s="81">
        <f>I91*D91</f>
        <v>352500</v>
      </c>
    </row>
    <row r="92" spans="1:10" x14ac:dyDescent="0.25">
      <c r="A92" s="80">
        <v>85</v>
      </c>
      <c r="B92" s="80" t="s">
        <v>209</v>
      </c>
      <c r="C92" s="80" t="s">
        <v>243</v>
      </c>
      <c r="D92" s="81">
        <v>88000</v>
      </c>
      <c r="E92" s="80">
        <v>1</v>
      </c>
      <c r="F92" s="81">
        <f>E92*D92</f>
        <v>88000</v>
      </c>
      <c r="G92" s="80">
        <v>45</v>
      </c>
      <c r="H92" s="81">
        <f t="shared" si="2"/>
        <v>3960000</v>
      </c>
      <c r="I92" s="80">
        <v>8</v>
      </c>
      <c r="J92" s="81">
        <f>I92*D92</f>
        <v>704000</v>
      </c>
    </row>
    <row r="93" spans="1:10" x14ac:dyDescent="0.25">
      <c r="A93" s="80">
        <v>86</v>
      </c>
      <c r="B93" s="80" t="s">
        <v>210</v>
      </c>
      <c r="C93" s="80" t="s">
        <v>243</v>
      </c>
      <c r="D93" s="81">
        <v>65000</v>
      </c>
      <c r="E93" s="80"/>
      <c r="F93" s="81"/>
      <c r="G93" s="80">
        <v>66</v>
      </c>
      <c r="H93" s="81">
        <f t="shared" si="2"/>
        <v>4290000</v>
      </c>
      <c r="I93" s="80"/>
      <c r="J93" s="81"/>
    </row>
    <row r="94" spans="1:10" x14ac:dyDescent="0.25">
      <c r="A94" s="80">
        <v>87</v>
      </c>
      <c r="B94" s="80" t="s">
        <v>211</v>
      </c>
      <c r="C94" s="80" t="s">
        <v>243</v>
      </c>
      <c r="D94" s="81">
        <v>5000</v>
      </c>
      <c r="E94" s="80">
        <v>6</v>
      </c>
      <c r="F94" s="81">
        <f>E94*D94</f>
        <v>30000</v>
      </c>
      <c r="G94" s="80">
        <v>180</v>
      </c>
      <c r="H94" s="81">
        <f t="shared" si="2"/>
        <v>900000</v>
      </c>
      <c r="I94" s="80">
        <v>22</v>
      </c>
      <c r="J94" s="81">
        <f>I94*D94</f>
        <v>110000</v>
      </c>
    </row>
    <row r="95" spans="1:10" x14ac:dyDescent="0.25">
      <c r="A95" s="80">
        <v>88</v>
      </c>
      <c r="B95" s="80" t="s">
        <v>212</v>
      </c>
      <c r="C95" s="80" t="s">
        <v>251</v>
      </c>
      <c r="D95" s="81">
        <v>74500</v>
      </c>
      <c r="E95" s="80">
        <v>1</v>
      </c>
      <c r="F95" s="81">
        <f>E95*D95</f>
        <v>74500</v>
      </c>
      <c r="G95" s="80">
        <v>48</v>
      </c>
      <c r="H95" s="81">
        <f t="shared" si="2"/>
        <v>3576000</v>
      </c>
      <c r="I95" s="80">
        <v>1</v>
      </c>
      <c r="J95" s="81">
        <f>I95*D95</f>
        <v>74500</v>
      </c>
    </row>
    <row r="96" spans="1:10" x14ac:dyDescent="0.25">
      <c r="A96" s="80">
        <v>89</v>
      </c>
      <c r="B96" s="80" t="s">
        <v>213</v>
      </c>
      <c r="C96" s="80" t="s">
        <v>265</v>
      </c>
      <c r="D96" s="81">
        <v>23000</v>
      </c>
      <c r="E96" s="80"/>
      <c r="F96" s="80"/>
      <c r="G96" s="80">
        <v>124</v>
      </c>
      <c r="H96" s="81">
        <f t="shared" si="2"/>
        <v>2852000</v>
      </c>
      <c r="I96" s="80"/>
      <c r="J96" s="81"/>
    </row>
    <row r="97" spans="1:10" x14ac:dyDescent="0.25">
      <c r="A97" s="80">
        <v>90</v>
      </c>
      <c r="B97" s="80" t="s">
        <v>214</v>
      </c>
      <c r="C97" s="80" t="s">
        <v>275</v>
      </c>
      <c r="D97" s="81">
        <v>36000</v>
      </c>
      <c r="E97" s="80"/>
      <c r="F97" s="81"/>
      <c r="G97" s="80">
        <v>67</v>
      </c>
      <c r="H97" s="81">
        <f t="shared" si="2"/>
        <v>2412000</v>
      </c>
      <c r="I97" s="80">
        <v>10</v>
      </c>
      <c r="J97" s="81">
        <f>I97*D97</f>
        <v>360000</v>
      </c>
    </row>
    <row r="98" spans="1:10" x14ac:dyDescent="0.25">
      <c r="A98" s="80">
        <v>91</v>
      </c>
      <c r="B98" s="80" t="s">
        <v>215</v>
      </c>
      <c r="C98" s="80" t="s">
        <v>251</v>
      </c>
      <c r="D98" s="81">
        <v>5000</v>
      </c>
      <c r="E98" s="80"/>
      <c r="F98" s="80"/>
      <c r="G98" s="80">
        <v>99</v>
      </c>
      <c r="H98" s="81">
        <f t="shared" si="2"/>
        <v>495000</v>
      </c>
      <c r="I98" s="80"/>
      <c r="J98" s="81"/>
    </row>
    <row r="99" spans="1:10" x14ac:dyDescent="0.25">
      <c r="A99" s="80">
        <v>92</v>
      </c>
      <c r="B99" s="80" t="s">
        <v>150</v>
      </c>
      <c r="C99" s="80"/>
      <c r="D99" s="81">
        <v>59000</v>
      </c>
      <c r="E99" s="80"/>
      <c r="F99" s="80"/>
      <c r="G99" s="80">
        <v>102</v>
      </c>
      <c r="H99" s="81">
        <f t="shared" si="2"/>
        <v>6018000</v>
      </c>
      <c r="I99" s="80"/>
      <c r="J99" s="81"/>
    </row>
    <row r="100" spans="1:10" x14ac:dyDescent="0.25">
      <c r="A100" s="80">
        <v>93</v>
      </c>
      <c r="B100" s="80" t="s">
        <v>216</v>
      </c>
      <c r="C100" s="80"/>
      <c r="D100" s="81">
        <v>5500</v>
      </c>
      <c r="E100" s="80">
        <v>10</v>
      </c>
      <c r="F100" s="81">
        <f>E100*D100</f>
        <v>55000</v>
      </c>
      <c r="G100" s="80">
        <v>129</v>
      </c>
      <c r="H100" s="81">
        <f t="shared" si="2"/>
        <v>709500</v>
      </c>
      <c r="I100" s="80">
        <v>4</v>
      </c>
      <c r="J100" s="81">
        <f>I100*D100</f>
        <v>22000</v>
      </c>
    </row>
    <row r="101" spans="1:10" x14ac:dyDescent="0.25">
      <c r="A101" s="183" t="s">
        <v>55</v>
      </c>
      <c r="B101" s="184"/>
      <c r="C101" s="185"/>
      <c r="D101" s="76">
        <f t="shared" ref="D101:J101" si="3">SUM(D8:D100)</f>
        <v>4624000</v>
      </c>
      <c r="E101" s="75">
        <f t="shared" si="3"/>
        <v>397</v>
      </c>
      <c r="F101" s="76">
        <f t="shared" si="3"/>
        <v>22857000</v>
      </c>
      <c r="G101" s="75">
        <f t="shared" si="3"/>
        <v>7295</v>
      </c>
      <c r="H101" s="76">
        <f t="shared" si="3"/>
        <v>350962500</v>
      </c>
      <c r="I101" s="75">
        <f t="shared" si="3"/>
        <v>467</v>
      </c>
      <c r="J101" s="76">
        <f t="shared" si="3"/>
        <v>25601000</v>
      </c>
    </row>
    <row r="102" spans="1:10" ht="15" customHeight="1" x14ac:dyDescent="0.25">
      <c r="A102" s="80"/>
      <c r="B102" s="80"/>
      <c r="C102" s="80"/>
      <c r="D102" s="80"/>
      <c r="E102" s="81"/>
      <c r="F102" s="81"/>
      <c r="G102" s="80"/>
      <c r="H102" s="80"/>
      <c r="I102" s="80"/>
      <c r="J102" s="81"/>
    </row>
    <row r="103" spans="1:10" x14ac:dyDescent="0.25">
      <c r="A103" s="75" t="s">
        <v>49</v>
      </c>
      <c r="B103" s="75" t="s">
        <v>217</v>
      </c>
      <c r="C103" s="75"/>
      <c r="D103" s="76" t="s">
        <v>240</v>
      </c>
      <c r="E103" s="76" t="s">
        <v>55</v>
      </c>
      <c r="F103" s="75" t="s">
        <v>118</v>
      </c>
      <c r="G103" s="75" t="s">
        <v>55</v>
      </c>
      <c r="H103" s="75" t="s">
        <v>118</v>
      </c>
      <c r="I103" s="75" t="s">
        <v>55</v>
      </c>
      <c r="J103" s="76" t="s">
        <v>118</v>
      </c>
    </row>
    <row r="104" spans="1:10" x14ac:dyDescent="0.25">
      <c r="A104" s="80"/>
      <c r="B104" s="80" t="s">
        <v>231</v>
      </c>
      <c r="C104" s="80"/>
      <c r="D104" s="81"/>
      <c r="E104" s="81"/>
      <c r="F104" s="80"/>
      <c r="G104" s="80"/>
      <c r="H104" s="80"/>
      <c r="I104" s="80"/>
      <c r="J104" s="80"/>
    </row>
    <row r="105" spans="1:10" x14ac:dyDescent="0.25">
      <c r="A105" s="80">
        <v>1</v>
      </c>
      <c r="B105" s="80" t="s">
        <v>218</v>
      </c>
      <c r="C105" s="80"/>
      <c r="D105" s="81">
        <v>21500</v>
      </c>
      <c r="E105" s="80">
        <v>3</v>
      </c>
      <c r="F105" s="81">
        <f>E105*D105</f>
        <v>64500</v>
      </c>
      <c r="G105" s="80">
        <v>125</v>
      </c>
      <c r="H105" s="81">
        <f t="shared" ref="H105:H117" si="4">D105*G105</f>
        <v>2687500</v>
      </c>
      <c r="I105" s="80">
        <v>7</v>
      </c>
      <c r="J105" s="81">
        <f>I105*D105</f>
        <v>150500</v>
      </c>
    </row>
    <row r="106" spans="1:10" x14ac:dyDescent="0.25">
      <c r="A106" s="80">
        <v>2</v>
      </c>
      <c r="B106" s="80" t="s">
        <v>219</v>
      </c>
      <c r="C106" s="80"/>
      <c r="D106" s="81">
        <v>21500</v>
      </c>
      <c r="E106" s="80"/>
      <c r="F106" s="80"/>
      <c r="G106" s="80">
        <v>50</v>
      </c>
      <c r="H106" s="81">
        <f t="shared" si="4"/>
        <v>1075000</v>
      </c>
      <c r="I106" s="80">
        <v>3</v>
      </c>
      <c r="J106" s="81">
        <f>I106*D106</f>
        <v>64500</v>
      </c>
    </row>
    <row r="107" spans="1:10" x14ac:dyDescent="0.25">
      <c r="A107" s="80">
        <v>3</v>
      </c>
      <c r="B107" s="80" t="s">
        <v>220</v>
      </c>
      <c r="C107" s="80"/>
      <c r="D107" s="81">
        <v>21500</v>
      </c>
      <c r="E107" s="80">
        <v>6</v>
      </c>
      <c r="F107" s="81">
        <f>E107*D107</f>
        <v>129000</v>
      </c>
      <c r="G107" s="80">
        <v>200</v>
      </c>
      <c r="H107" s="81">
        <f t="shared" si="4"/>
        <v>4300000</v>
      </c>
      <c r="I107" s="80"/>
      <c r="J107" s="80"/>
    </row>
    <row r="108" spans="1:10" x14ac:dyDescent="0.25">
      <c r="A108" s="80">
        <v>4</v>
      </c>
      <c r="B108" s="80" t="s">
        <v>221</v>
      </c>
      <c r="C108" s="80"/>
      <c r="D108" s="81">
        <v>21500</v>
      </c>
      <c r="E108" s="80">
        <v>2</v>
      </c>
      <c r="F108" s="81">
        <f>E108*D108</f>
        <v>43000</v>
      </c>
      <c r="G108" s="80">
        <v>125</v>
      </c>
      <c r="H108" s="81">
        <f t="shared" si="4"/>
        <v>2687500</v>
      </c>
      <c r="I108" s="80">
        <v>10</v>
      </c>
      <c r="J108" s="81">
        <f>I108*D108</f>
        <v>215000</v>
      </c>
    </row>
    <row r="109" spans="1:10" x14ac:dyDescent="0.25">
      <c r="A109" s="80">
        <v>5</v>
      </c>
      <c r="B109" s="80" t="s">
        <v>222</v>
      </c>
      <c r="C109" s="80"/>
      <c r="D109" s="81">
        <v>21500</v>
      </c>
      <c r="E109" s="80"/>
      <c r="F109" s="80"/>
      <c r="G109" s="80">
        <v>125</v>
      </c>
      <c r="H109" s="81">
        <f t="shared" si="4"/>
        <v>2687500</v>
      </c>
      <c r="I109" s="80"/>
      <c r="J109" s="80"/>
    </row>
    <row r="110" spans="1:10" x14ac:dyDescent="0.25">
      <c r="A110" s="80">
        <v>6</v>
      </c>
      <c r="B110" s="80" t="s">
        <v>223</v>
      </c>
      <c r="C110" s="80"/>
      <c r="D110" s="81">
        <v>21500</v>
      </c>
      <c r="E110" s="80">
        <v>14</v>
      </c>
      <c r="F110" s="81">
        <f>E110*D110</f>
        <v>301000</v>
      </c>
      <c r="G110" s="80">
        <v>200</v>
      </c>
      <c r="H110" s="81">
        <f t="shared" si="4"/>
        <v>4300000</v>
      </c>
      <c r="I110" s="80">
        <v>4</v>
      </c>
      <c r="J110" s="81">
        <f>I110*D110</f>
        <v>86000</v>
      </c>
    </row>
    <row r="111" spans="1:10" x14ac:dyDescent="0.25">
      <c r="A111" s="80">
        <v>7</v>
      </c>
      <c r="B111" s="80" t="s">
        <v>224</v>
      </c>
      <c r="C111" s="80"/>
      <c r="D111" s="81">
        <v>21500</v>
      </c>
      <c r="E111" s="80"/>
      <c r="F111" s="80"/>
      <c r="G111" s="80">
        <v>75</v>
      </c>
      <c r="H111" s="81">
        <f t="shared" si="4"/>
        <v>1612500</v>
      </c>
      <c r="I111" s="80"/>
      <c r="J111" s="80"/>
    </row>
    <row r="112" spans="1:10" x14ac:dyDescent="0.25">
      <c r="A112" s="80">
        <v>8</v>
      </c>
      <c r="B112" s="80" t="s">
        <v>225</v>
      </c>
      <c r="C112" s="80"/>
      <c r="D112" s="81">
        <v>21500</v>
      </c>
      <c r="E112" s="80">
        <v>12</v>
      </c>
      <c r="F112" s="81">
        <f>E112*D112</f>
        <v>258000</v>
      </c>
      <c r="G112" s="80">
        <v>225</v>
      </c>
      <c r="H112" s="81">
        <f t="shared" si="4"/>
        <v>4837500</v>
      </c>
      <c r="I112" s="80">
        <v>6</v>
      </c>
      <c r="J112" s="81">
        <f>I112*D112</f>
        <v>129000</v>
      </c>
    </row>
    <row r="113" spans="1:10" x14ac:dyDescent="0.25">
      <c r="A113" s="80">
        <v>9</v>
      </c>
      <c r="B113" s="80" t="s">
        <v>226</v>
      </c>
      <c r="C113" s="80"/>
      <c r="D113" s="81">
        <v>21500</v>
      </c>
      <c r="E113" s="80"/>
      <c r="F113" s="80"/>
      <c r="G113" s="80">
        <v>175</v>
      </c>
      <c r="H113" s="81">
        <f t="shared" si="4"/>
        <v>3762500</v>
      </c>
      <c r="I113" s="80">
        <v>1</v>
      </c>
      <c r="J113" s="81">
        <f>I113*D113</f>
        <v>21500</v>
      </c>
    </row>
    <row r="114" spans="1:10" x14ac:dyDescent="0.25">
      <c r="A114" s="80">
        <v>10</v>
      </c>
      <c r="B114" s="80" t="s">
        <v>227</v>
      </c>
      <c r="C114" s="80"/>
      <c r="D114" s="81">
        <v>21500</v>
      </c>
      <c r="E114" s="80">
        <v>22</v>
      </c>
      <c r="F114" s="81">
        <f>E114*D114</f>
        <v>473000</v>
      </c>
      <c r="G114" s="80">
        <v>125</v>
      </c>
      <c r="H114" s="81">
        <f t="shared" si="4"/>
        <v>2687500</v>
      </c>
      <c r="I114" s="80">
        <v>9</v>
      </c>
      <c r="J114" s="81">
        <f>I114*D114</f>
        <v>193500</v>
      </c>
    </row>
    <row r="115" spans="1:10" x14ac:dyDescent="0.25">
      <c r="A115" s="80">
        <v>11</v>
      </c>
      <c r="B115" s="80" t="s">
        <v>228</v>
      </c>
      <c r="C115" s="80"/>
      <c r="D115" s="81">
        <v>21500</v>
      </c>
      <c r="E115" s="80">
        <v>2</v>
      </c>
      <c r="F115" s="81">
        <f>E115*D115</f>
        <v>43000</v>
      </c>
      <c r="G115" s="80">
        <v>100</v>
      </c>
      <c r="H115" s="81">
        <f t="shared" si="4"/>
        <v>2150000</v>
      </c>
      <c r="I115" s="80"/>
      <c r="J115" s="80"/>
    </row>
    <row r="116" spans="1:10" x14ac:dyDescent="0.25">
      <c r="A116" s="80">
        <v>12</v>
      </c>
      <c r="B116" s="80" t="s">
        <v>229</v>
      </c>
      <c r="C116" s="80"/>
      <c r="D116" s="81">
        <v>21500</v>
      </c>
      <c r="E116" s="80"/>
      <c r="F116" s="80"/>
      <c r="G116" s="80">
        <v>200</v>
      </c>
      <c r="H116" s="81">
        <f t="shared" si="4"/>
        <v>4300000</v>
      </c>
      <c r="I116" s="80"/>
      <c r="J116" s="80"/>
    </row>
    <row r="117" spans="1:10" x14ac:dyDescent="0.25">
      <c r="A117" s="80">
        <v>13</v>
      </c>
      <c r="B117" s="80" t="s">
        <v>230</v>
      </c>
      <c r="C117" s="80"/>
      <c r="D117" s="81">
        <v>21500</v>
      </c>
      <c r="E117" s="80">
        <v>6</v>
      </c>
      <c r="F117" s="81">
        <f>E117*D117</f>
        <v>129000</v>
      </c>
      <c r="G117" s="80">
        <v>125</v>
      </c>
      <c r="H117" s="81">
        <f t="shared" si="4"/>
        <v>2687500</v>
      </c>
      <c r="I117" s="80">
        <v>11</v>
      </c>
      <c r="J117" s="81">
        <f>I117*D117</f>
        <v>236500</v>
      </c>
    </row>
    <row r="118" spans="1:10" x14ac:dyDescent="0.25">
      <c r="A118" s="183" t="s">
        <v>55</v>
      </c>
      <c r="B118" s="185"/>
      <c r="C118" s="75"/>
      <c r="D118" s="76"/>
      <c r="E118" s="75">
        <f t="shared" ref="E118:J118" si="5">SUM(E105:E117)</f>
        <v>67</v>
      </c>
      <c r="F118" s="76">
        <f t="shared" si="5"/>
        <v>1440500</v>
      </c>
      <c r="G118" s="75">
        <f t="shared" si="5"/>
        <v>1850</v>
      </c>
      <c r="H118" s="76">
        <f t="shared" si="5"/>
        <v>39775000</v>
      </c>
      <c r="I118" s="75">
        <f t="shared" si="5"/>
        <v>51</v>
      </c>
      <c r="J118" s="76">
        <f t="shared" si="5"/>
        <v>1096500</v>
      </c>
    </row>
    <row r="119" spans="1:10" x14ac:dyDescent="0.25">
      <c r="A119" s="80"/>
      <c r="B119" s="80"/>
      <c r="C119" s="80"/>
      <c r="D119" s="81"/>
      <c r="E119" s="81"/>
      <c r="F119" s="81"/>
      <c r="G119" s="80"/>
      <c r="H119" s="80"/>
      <c r="I119" s="80"/>
      <c r="J119" s="81">
        <f>J118+J101</f>
        <v>26697500</v>
      </c>
    </row>
    <row r="120" spans="1:10" x14ac:dyDescent="0.25">
      <c r="A120" s="80"/>
      <c r="B120" s="80" t="s">
        <v>232</v>
      </c>
      <c r="C120" s="80"/>
      <c r="D120" s="81"/>
      <c r="E120" s="81"/>
      <c r="F120" s="80"/>
      <c r="G120" s="80"/>
      <c r="H120" s="80"/>
      <c r="I120" s="80"/>
      <c r="J120" s="80"/>
    </row>
    <row r="121" spans="1:10" x14ac:dyDescent="0.25">
      <c r="A121" s="80">
        <v>1</v>
      </c>
      <c r="B121" s="80" t="s">
        <v>233</v>
      </c>
      <c r="C121" s="80"/>
      <c r="D121" s="81">
        <v>27300</v>
      </c>
      <c r="E121" s="80">
        <v>5</v>
      </c>
      <c r="F121" s="81">
        <f>E121*D121</f>
        <v>136500</v>
      </c>
      <c r="G121" s="80">
        <v>300</v>
      </c>
      <c r="H121" s="81">
        <f t="shared" ref="H121:H126" si="6">D121*G121</f>
        <v>8190000</v>
      </c>
      <c r="I121" s="80">
        <v>4</v>
      </c>
      <c r="J121" s="81">
        <f>I121*D121</f>
        <v>109200</v>
      </c>
    </row>
    <row r="122" spans="1:10" x14ac:dyDescent="0.25">
      <c r="A122" s="80">
        <v>2</v>
      </c>
      <c r="B122" s="80" t="s">
        <v>234</v>
      </c>
      <c r="C122" s="80"/>
      <c r="D122" s="81">
        <v>27300</v>
      </c>
      <c r="E122" s="80"/>
      <c r="F122" s="80"/>
      <c r="G122" s="80">
        <v>400</v>
      </c>
      <c r="H122" s="81">
        <f t="shared" si="6"/>
        <v>10920000</v>
      </c>
      <c r="I122" s="80">
        <v>12</v>
      </c>
      <c r="J122" s="81">
        <f>I122*D122</f>
        <v>327600</v>
      </c>
    </row>
    <row r="123" spans="1:10" x14ac:dyDescent="0.25">
      <c r="A123" s="80">
        <v>3</v>
      </c>
      <c r="B123" s="80" t="s">
        <v>235</v>
      </c>
      <c r="C123" s="80"/>
      <c r="D123" s="81">
        <v>27300</v>
      </c>
      <c r="E123" s="80">
        <v>5</v>
      </c>
      <c r="F123" s="81">
        <f>E123*D123</f>
        <v>136500</v>
      </c>
      <c r="G123" s="80">
        <v>250</v>
      </c>
      <c r="H123" s="81">
        <f t="shared" si="6"/>
        <v>6825000</v>
      </c>
      <c r="I123" s="80"/>
      <c r="J123" s="80"/>
    </row>
    <row r="124" spans="1:10" x14ac:dyDescent="0.25">
      <c r="A124" s="80">
        <v>4</v>
      </c>
      <c r="B124" s="80" t="s">
        <v>236</v>
      </c>
      <c r="C124" s="80"/>
      <c r="D124" s="81">
        <v>27300</v>
      </c>
      <c r="E124" s="80"/>
      <c r="F124" s="80"/>
      <c r="G124" s="80">
        <v>225</v>
      </c>
      <c r="H124" s="81">
        <f t="shared" si="6"/>
        <v>6142500</v>
      </c>
      <c r="I124" s="80">
        <v>6</v>
      </c>
      <c r="J124" s="81">
        <f>I124*D124</f>
        <v>163800</v>
      </c>
    </row>
    <row r="125" spans="1:10" x14ac:dyDescent="0.25">
      <c r="A125" s="80">
        <v>5</v>
      </c>
      <c r="B125" s="80" t="s">
        <v>237</v>
      </c>
      <c r="C125" s="80"/>
      <c r="D125" s="81">
        <v>27300</v>
      </c>
      <c r="E125" s="80">
        <v>5</v>
      </c>
      <c r="F125" s="81">
        <f>E125*D125</f>
        <v>136500</v>
      </c>
      <c r="G125" s="80">
        <v>300</v>
      </c>
      <c r="H125" s="81">
        <f t="shared" si="6"/>
        <v>8190000</v>
      </c>
      <c r="I125" s="80">
        <v>3</v>
      </c>
      <c r="J125" s="81">
        <f>I125*D125</f>
        <v>81900</v>
      </c>
    </row>
    <row r="126" spans="1:10" x14ac:dyDescent="0.25">
      <c r="A126" s="80">
        <v>6</v>
      </c>
      <c r="B126" s="80" t="s">
        <v>238</v>
      </c>
      <c r="C126" s="80"/>
      <c r="D126" s="81">
        <v>27300</v>
      </c>
      <c r="E126" s="80">
        <v>10</v>
      </c>
      <c r="F126" s="81">
        <f>E126*D126</f>
        <v>273000</v>
      </c>
      <c r="G126" s="80">
        <v>350</v>
      </c>
      <c r="H126" s="81">
        <f t="shared" si="6"/>
        <v>9555000</v>
      </c>
      <c r="I126" s="80"/>
      <c r="J126" s="80"/>
    </row>
    <row r="127" spans="1:10" x14ac:dyDescent="0.25">
      <c r="A127" s="183" t="s">
        <v>55</v>
      </c>
      <c r="B127" s="185"/>
      <c r="C127" s="75"/>
      <c r="D127" s="76"/>
      <c r="E127" s="75">
        <f t="shared" ref="E127:J127" si="7">SUM(E121:E126)</f>
        <v>25</v>
      </c>
      <c r="F127" s="84">
        <f t="shared" si="7"/>
        <v>682500</v>
      </c>
      <c r="G127" s="75">
        <f t="shared" si="7"/>
        <v>1825</v>
      </c>
      <c r="H127" s="76">
        <f t="shared" si="7"/>
        <v>49822500</v>
      </c>
      <c r="I127" s="75">
        <f t="shared" si="7"/>
        <v>25</v>
      </c>
      <c r="J127" s="76">
        <f t="shared" si="7"/>
        <v>682500</v>
      </c>
    </row>
    <row r="128" spans="1:10" x14ac:dyDescent="0.25">
      <c r="A128" s="183" t="s">
        <v>118</v>
      </c>
      <c r="B128" s="184"/>
      <c r="C128" s="184"/>
      <c r="D128" s="184"/>
      <c r="E128" s="185"/>
      <c r="F128" s="76">
        <f>F127+F118+F101</f>
        <v>24980000</v>
      </c>
      <c r="G128" s="75"/>
      <c r="H128" s="76">
        <f>H127+H118+H101</f>
        <v>440560000</v>
      </c>
      <c r="I128" s="75"/>
      <c r="J128" s="76">
        <f>SUM(J119:J126)</f>
        <v>27380000</v>
      </c>
    </row>
    <row r="129" spans="1:10" x14ac:dyDescent="0.25">
      <c r="A129" s="77"/>
      <c r="B129" s="77"/>
      <c r="C129" s="77"/>
      <c r="D129" s="78"/>
      <c r="E129" s="78"/>
      <c r="F129" s="77"/>
      <c r="G129" s="77"/>
      <c r="H129" s="77"/>
      <c r="I129" s="77"/>
      <c r="J129" s="77"/>
    </row>
    <row r="130" spans="1:10" x14ac:dyDescent="0.25">
      <c r="A130" s="77"/>
      <c r="B130" s="77"/>
      <c r="C130" s="77"/>
      <c r="D130" s="78"/>
      <c r="E130" s="78"/>
      <c r="F130" s="77"/>
      <c r="G130" s="77"/>
      <c r="H130" s="77"/>
      <c r="I130" s="77"/>
      <c r="J130" s="77"/>
    </row>
    <row r="131" spans="1:10" x14ac:dyDescent="0.25">
      <c r="A131" s="77"/>
      <c r="B131" s="77"/>
      <c r="C131" s="77"/>
      <c r="D131" s="78"/>
      <c r="E131" s="78"/>
      <c r="F131" s="77"/>
      <c r="G131" s="77"/>
      <c r="H131" s="77"/>
      <c r="I131" s="77"/>
      <c r="J131" s="77"/>
    </row>
    <row r="132" spans="1:10" x14ac:dyDescent="0.25">
      <c r="A132" s="77"/>
      <c r="B132" s="77"/>
      <c r="C132" s="77"/>
      <c r="D132" s="78"/>
      <c r="E132" s="78"/>
      <c r="F132" s="77"/>
      <c r="G132" s="77"/>
      <c r="H132" s="77"/>
      <c r="I132" s="77"/>
      <c r="J132" s="77"/>
    </row>
    <row r="133" spans="1:10" x14ac:dyDescent="0.25">
      <c r="A133" s="77"/>
      <c r="B133" s="77"/>
      <c r="C133" s="77"/>
      <c r="D133" s="78"/>
      <c r="E133" s="78"/>
      <c r="F133" s="77"/>
      <c r="G133" s="77"/>
      <c r="H133" s="77"/>
      <c r="I133" s="77"/>
      <c r="J133" s="77"/>
    </row>
    <row r="134" spans="1:10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77"/>
    </row>
    <row r="135" spans="1:10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1:10" x14ac:dyDescent="0.25">
      <c r="A136" s="77"/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1:10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1:10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</row>
    <row r="139" spans="1:10" x14ac:dyDescent="0.25">
      <c r="A139" s="77"/>
      <c r="B139" s="77"/>
      <c r="C139" s="77"/>
      <c r="D139" s="77"/>
      <c r="E139" s="77"/>
      <c r="F139" s="77"/>
      <c r="G139" s="77"/>
      <c r="H139" s="77"/>
      <c r="I139" s="77"/>
      <c r="J139" s="77"/>
    </row>
    <row r="140" spans="1:10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</row>
    <row r="141" spans="1:10" x14ac:dyDescent="0.25">
      <c r="A141" s="77"/>
      <c r="B141" s="77"/>
      <c r="C141" s="77"/>
      <c r="D141" s="77"/>
      <c r="E141" s="77"/>
      <c r="F141" s="77"/>
      <c r="G141" s="77"/>
      <c r="H141" s="77"/>
      <c r="I141" s="77"/>
      <c r="J141" s="77"/>
    </row>
    <row r="142" spans="1:10" x14ac:dyDescent="0.25">
      <c r="A142" s="77"/>
      <c r="B142" s="77"/>
      <c r="C142" s="77"/>
      <c r="D142" s="77"/>
      <c r="E142" s="77"/>
      <c r="F142" s="77"/>
      <c r="G142" s="77"/>
      <c r="H142" s="77"/>
      <c r="I142" s="77"/>
      <c r="J142" s="77"/>
    </row>
    <row r="143" spans="1:10" x14ac:dyDescent="0.25">
      <c r="A143" s="77"/>
      <c r="B143" s="77"/>
      <c r="C143" s="77"/>
      <c r="D143" s="77"/>
      <c r="E143" s="77"/>
      <c r="F143" s="77"/>
      <c r="G143" s="77"/>
      <c r="H143" s="77"/>
      <c r="I143" s="77"/>
      <c r="J143" s="77"/>
    </row>
  </sheetData>
  <mergeCells count="12">
    <mergeCell ref="A1:J1"/>
    <mergeCell ref="A2:J2"/>
    <mergeCell ref="A3:J3"/>
    <mergeCell ref="A127:B127"/>
    <mergeCell ref="A118:B118"/>
    <mergeCell ref="A128:E128"/>
    <mergeCell ref="A101:C101"/>
    <mergeCell ref="C6:F6"/>
    <mergeCell ref="G6:H6"/>
    <mergeCell ref="I6:J6"/>
    <mergeCell ref="A6:A7"/>
    <mergeCell ref="B6:B7"/>
  </mergeCells>
  <pageMargins left="0.70866141732283472" right="0.70866141732283472" top="0.74803149606299213" bottom="1.3385826771653544" header="0.31496062992125984" footer="0.31496062992125984"/>
  <pageSetup paperSize="9" orientation="landscape" horizontalDpi="4294967293" r:id="rId1"/>
  <headerFooter differentOddEven="1">
    <oddHeader xml:space="preserve">&amp;L&amp;"Times New Roman,Regular"
LAMPIRAN 11&amp;C&amp;"Times New Roman,Regular"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LR AGS 85</vt:lpstr>
      <vt:lpstr>LPMOD AGS 86</vt:lpstr>
      <vt:lpstr>NR AGS 87</vt:lpstr>
      <vt:lpstr>PERS AGS 88</vt:lpstr>
      <vt:lpstr>NSA AGS 94</vt:lpstr>
      <vt:lpstr>LR SEPT 95</vt:lpstr>
      <vt:lpstr>LPMOD SEPT 96</vt:lpstr>
      <vt:lpstr>NR SEPT 97</vt:lpstr>
      <vt:lpstr>PERS SEPT 98</vt:lpstr>
      <vt:lpstr>NSA SEPT 104</vt:lpstr>
      <vt:lpstr>PENYUSUTAN 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</dc:creator>
  <cp:lastModifiedBy>putri</cp:lastModifiedBy>
  <cp:lastPrinted>2016-03-20T12:36:39Z</cp:lastPrinted>
  <dcterms:created xsi:type="dcterms:W3CDTF">2016-02-12T12:28:05Z</dcterms:created>
  <dcterms:modified xsi:type="dcterms:W3CDTF">2016-03-20T12:46:17Z</dcterms:modified>
</cp:coreProperties>
</file>